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75" windowWidth="19425" windowHeight="1024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E285" i="9" s="1"/>
  <c r="B285" i="9" s="1"/>
  <c r="G285" i="9"/>
  <c r="F285" i="9"/>
  <c r="H284" i="9"/>
  <c r="G284" i="9"/>
  <c r="F284" i="9"/>
  <c r="H283" i="9"/>
  <c r="G283" i="9"/>
  <c r="F283" i="9"/>
  <c r="F282" i="9"/>
  <c r="H281" i="9"/>
  <c r="E281" i="9" s="1"/>
  <c r="B281" i="9" s="1"/>
  <c r="G281" i="9"/>
  <c r="F281" i="9"/>
  <c r="H280" i="9"/>
  <c r="G280" i="9"/>
  <c r="F280" i="9"/>
  <c r="E280" i="9"/>
  <c r="B280" i="9" s="1"/>
  <c r="H279" i="9"/>
  <c r="G279" i="9"/>
  <c r="F279" i="9"/>
  <c r="F278" i="9"/>
  <c r="F277" i="9"/>
  <c r="F276" i="9"/>
  <c r="F275" i="9"/>
  <c r="L274" i="9"/>
  <c r="H274"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G225" i="9"/>
  <c r="F225" i="9"/>
  <c r="M224" i="9"/>
  <c r="L224" i="9"/>
  <c r="F224" i="9" s="1"/>
  <c r="E224" i="9"/>
  <c r="M223" i="9"/>
  <c r="L223" i="9"/>
  <c r="F223" i="9"/>
  <c r="E223" i="9"/>
  <c r="B223" i="9"/>
  <c r="M222" i="9"/>
  <c r="L222" i="9"/>
  <c r="E222" i="9"/>
  <c r="M221" i="9"/>
  <c r="L221" i="9"/>
  <c r="F221" i="9"/>
  <c r="E221" i="9"/>
  <c r="B221" i="9"/>
  <c r="M220" i="9"/>
  <c r="L220" i="9"/>
  <c r="E220" i="9"/>
  <c r="M219" i="9"/>
  <c r="L219" i="9"/>
  <c r="E219" i="9"/>
  <c r="M218" i="9"/>
  <c r="L218" i="9"/>
  <c r="E218" i="9"/>
  <c r="M217" i="9"/>
  <c r="L217" i="9"/>
  <c r="E217" i="9"/>
  <c r="M216" i="9"/>
  <c r="L216" i="9"/>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c r="H127" i="9"/>
  <c r="G127" i="9"/>
  <c r="F127" i="9"/>
  <c r="E127" i="9"/>
  <c r="B127" i="9" s="1"/>
  <c r="H126" i="9"/>
  <c r="G126" i="9"/>
  <c r="F126" i="9"/>
  <c r="E126" i="9"/>
  <c r="B126" i="9"/>
  <c r="H125" i="9"/>
  <c r="G125" i="9"/>
  <c r="F125" i="9"/>
  <c r="E125" i="9"/>
  <c r="B125" i="9" s="1"/>
  <c r="H124" i="9"/>
  <c r="E124" i="9" s="1"/>
  <c r="B124" i="9" s="1"/>
  <c r="G124" i="9"/>
  <c r="F124" i="9"/>
  <c r="H123" i="9"/>
  <c r="G123" i="9"/>
  <c r="F123" i="9"/>
  <c r="E123" i="9"/>
  <c r="B123" i="9" s="1"/>
  <c r="H122" i="9"/>
  <c r="G122" i="9"/>
  <c r="F122" i="9"/>
  <c r="E122" i="9"/>
  <c r="B122" i="9" s="1"/>
  <c r="H121" i="9"/>
  <c r="G121" i="9"/>
  <c r="F121" i="9"/>
  <c r="E121" i="9"/>
  <c r="B121" i="9" s="1"/>
  <c r="H120" i="9"/>
  <c r="G120" i="9"/>
  <c r="F120" i="9"/>
  <c r="E120" i="9"/>
  <c r="B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G114" i="9"/>
  <c r="F114" i="9"/>
  <c r="E114" i="9"/>
  <c r="B114" i="9" s="1"/>
  <c r="H113" i="9"/>
  <c r="G113" i="9"/>
  <c r="F113" i="9"/>
  <c r="E113" i="9"/>
  <c r="B113" i="9"/>
  <c r="H112" i="9"/>
  <c r="G112" i="9"/>
  <c r="F112" i="9"/>
  <c r="E112" i="9"/>
  <c r="B112" i="9"/>
  <c r="H111" i="9"/>
  <c r="G111" i="9"/>
  <c r="F111" i="9"/>
  <c r="E111" i="9"/>
  <c r="B111" i="9" s="1"/>
  <c r="H110" i="9"/>
  <c r="G110" i="9"/>
  <c r="F110" i="9"/>
  <c r="E110" i="9"/>
  <c r="B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G100" i="9"/>
  <c r="F100" i="9"/>
  <c r="E100" i="9"/>
  <c r="B100" i="9"/>
  <c r="H99" i="9"/>
  <c r="G99" i="9"/>
  <c r="F99" i="9"/>
  <c r="E99" i="9"/>
  <c r="B99" i="9" s="1"/>
  <c r="H98" i="9"/>
  <c r="G98" i="9"/>
  <c r="F98" i="9"/>
  <c r="E98" i="9"/>
  <c r="B98" i="9" s="1"/>
  <c r="H97" i="9"/>
  <c r="G97" i="9"/>
  <c r="F97" i="9"/>
  <c r="E97" i="9"/>
  <c r="B97" i="9"/>
  <c r="H96" i="9"/>
  <c r="G96" i="9"/>
  <c r="F96" i="9"/>
  <c r="E96" i="9"/>
  <c r="B96" i="9" s="1"/>
  <c r="H95" i="9"/>
  <c r="G95" i="9"/>
  <c r="F95" i="9"/>
  <c r="E95" i="9"/>
  <c r="B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G83" i="9"/>
  <c r="F83" i="9"/>
  <c r="E83" i="9"/>
  <c r="B83" i="9" s="1"/>
  <c r="H82" i="9"/>
  <c r="G82" i="9"/>
  <c r="F82" i="9"/>
  <c r="E82" i="9"/>
  <c r="B82" i="9" s="1"/>
  <c r="H81" i="9"/>
  <c r="G81" i="9"/>
  <c r="F81" i="9"/>
  <c r="E81" i="9"/>
  <c r="B81" i="9" s="1"/>
  <c r="H80" i="9"/>
  <c r="G80" i="9"/>
  <c r="F80" i="9"/>
  <c r="E80" i="9"/>
  <c r="B80" i="9"/>
  <c r="H79" i="9"/>
  <c r="G79" i="9"/>
  <c r="F79" i="9"/>
  <c r="E79" i="9"/>
  <c r="B79" i="9" s="1"/>
  <c r="H78" i="9"/>
  <c r="G78" i="9"/>
  <c r="F78" i="9"/>
  <c r="E78" i="9"/>
  <c r="B78" i="9"/>
  <c r="H77" i="9"/>
  <c r="G77" i="9"/>
  <c r="F77" i="9"/>
  <c r="E77" i="9"/>
  <c r="B77" i="9" s="1"/>
  <c r="H76" i="9"/>
  <c r="G76" i="9"/>
  <c r="F76" i="9"/>
  <c r="E76" i="9"/>
  <c r="B76" i="9" s="1"/>
  <c r="H75" i="9"/>
  <c r="E75" i="9" s="1"/>
  <c r="B75" i="9" s="1"/>
  <c r="G75" i="9"/>
  <c r="F75" i="9"/>
  <c r="H74" i="9"/>
  <c r="G74" i="9"/>
  <c r="F74" i="9"/>
  <c r="E74" i="9"/>
  <c r="B74" i="9" s="1"/>
  <c r="H73" i="9"/>
  <c r="G73" i="9"/>
  <c r="F73" i="9"/>
  <c r="E73" i="9"/>
  <c r="B73" i="9" s="1"/>
  <c r="H72" i="9"/>
  <c r="G72" i="9"/>
  <c r="F72" i="9"/>
  <c r="E72" i="9"/>
  <c r="B72" i="9" s="1"/>
  <c r="H71" i="9"/>
  <c r="G71" i="9"/>
  <c r="F71" i="9"/>
  <c r="E71" i="9"/>
  <c r="B71" i="9"/>
  <c r="H70" i="9"/>
  <c r="G70" i="9"/>
  <c r="F70" i="9"/>
  <c r="E70" i="9"/>
  <c r="B70" i="9" s="1"/>
  <c r="H69" i="9"/>
  <c r="E69" i="9" s="1"/>
  <c r="B69" i="9" s="1"/>
  <c r="G69" i="9"/>
  <c r="F69" i="9"/>
  <c r="H68" i="9"/>
  <c r="E68" i="9" s="1"/>
  <c r="B68" i="9" s="1"/>
  <c r="G68" i="9"/>
  <c r="F68" i="9"/>
  <c r="H67" i="9"/>
  <c r="E67" i="9" s="1"/>
  <c r="B67" i="9" s="1"/>
  <c r="G67" i="9"/>
  <c r="F67" i="9"/>
  <c r="H66" i="9"/>
  <c r="G66" i="9"/>
  <c r="F66" i="9"/>
  <c r="E66" i="9"/>
  <c r="B66" i="9" s="1"/>
  <c r="H65" i="9"/>
  <c r="G65" i="9"/>
  <c r="F65" i="9"/>
  <c r="E65" i="9"/>
  <c r="B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c r="H58" i="9"/>
  <c r="G58" i="9"/>
  <c r="F58" i="9"/>
  <c r="E58" i="9"/>
  <c r="B58" i="9" s="1"/>
  <c r="H57" i="9"/>
  <c r="G57" i="9"/>
  <c r="F57" i="9"/>
  <c r="E57" i="9"/>
  <c r="B57" i="9"/>
  <c r="H56" i="9"/>
  <c r="G56" i="9"/>
  <c r="F56" i="9"/>
  <c r="E56" i="9"/>
  <c r="B56" i="9" s="1"/>
  <c r="H55" i="9"/>
  <c r="E55" i="9" s="1"/>
  <c r="B55" i="9" s="1"/>
  <c r="G55" i="9"/>
  <c r="F55" i="9"/>
  <c r="H54" i="9"/>
  <c r="G54" i="9"/>
  <c r="F54" i="9"/>
  <c r="E54" i="9"/>
  <c r="B54" i="9" s="1"/>
  <c r="H53" i="9"/>
  <c r="G53" i="9"/>
  <c r="F53" i="9"/>
  <c r="E53" i="9"/>
  <c r="B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E46" i="9" s="1"/>
  <c r="B46" i="9" s="1"/>
  <c r="G46" i="9"/>
  <c r="F46" i="9"/>
  <c r="H45" i="9"/>
  <c r="G45" i="9"/>
  <c r="F45" i="9"/>
  <c r="E45" i="9"/>
  <c r="B45" i="9" s="1"/>
  <c r="H44" i="9"/>
  <c r="E44" i="9" s="1"/>
  <c r="B44" i="9" s="1"/>
  <c r="G44" i="9"/>
  <c r="F44" i="9"/>
  <c r="H43" i="9"/>
  <c r="E43" i="9" s="1"/>
  <c r="B43" i="9" s="1"/>
  <c r="G43" i="9"/>
  <c r="F43" i="9"/>
  <c r="H42" i="9"/>
  <c r="G42" i="9"/>
  <c r="F42" i="9"/>
  <c r="H41" i="9"/>
  <c r="G41" i="9"/>
  <c r="F41" i="9"/>
  <c r="E41" i="9"/>
  <c r="B41" i="9" s="1"/>
  <c r="H40" i="9"/>
  <c r="E40" i="9" s="1"/>
  <c r="B40" i="9" s="1"/>
  <c r="G40" i="9"/>
  <c r="F40" i="9"/>
  <c r="H39" i="9"/>
  <c r="E39" i="9" s="1"/>
  <c r="B39" i="9" s="1"/>
  <c r="G39" i="9"/>
  <c r="F39" i="9"/>
  <c r="H38" i="9"/>
  <c r="G38" i="9"/>
  <c r="F38" i="9"/>
  <c r="E38" i="9"/>
  <c r="B38" i="9" s="1"/>
  <c r="H37" i="9"/>
  <c r="E37" i="9" s="1"/>
  <c r="B37" i="9" s="1"/>
  <c r="G37" i="9"/>
  <c r="F37" i="9"/>
  <c r="H36" i="9"/>
  <c r="G36" i="9"/>
  <c r="F36" i="9"/>
  <c r="E36" i="9"/>
  <c r="B36" i="9"/>
  <c r="H35" i="9"/>
  <c r="G35" i="9"/>
  <c r="F35" i="9"/>
  <c r="E35" i="9"/>
  <c r="B35" i="9" s="1"/>
  <c r="H34" i="9"/>
  <c r="G34" i="9"/>
  <c r="F34" i="9"/>
  <c r="E34" i="9"/>
  <c r="B34" i="9" s="1"/>
  <c r="H33" i="9"/>
  <c r="G33" i="9"/>
  <c r="F33" i="9"/>
  <c r="E33" i="9"/>
  <c r="B33" i="9"/>
  <c r="H32" i="9"/>
  <c r="G32" i="9"/>
  <c r="F32" i="9"/>
  <c r="E32" i="9"/>
  <c r="B32" i="9"/>
  <c r="H31" i="9"/>
  <c r="G31" i="9"/>
  <c r="F31" i="9"/>
  <c r="E31" i="9"/>
  <c r="B31" i="9" s="1"/>
  <c r="H30" i="9"/>
  <c r="G30" i="9"/>
  <c r="F30" i="9"/>
  <c r="H29" i="9"/>
  <c r="E29" i="9" s="1"/>
  <c r="B29" i="9" s="1"/>
  <c r="G29" i="9"/>
  <c r="F29" i="9"/>
  <c r="H28" i="9"/>
  <c r="G28" i="9"/>
  <c r="F28" i="9"/>
  <c r="E28" i="9"/>
  <c r="B28" i="9" s="1"/>
  <c r="H27" i="9"/>
  <c r="G27" i="9"/>
  <c r="F27" i="9"/>
  <c r="E27" i="9"/>
  <c r="B27" i="9"/>
  <c r="H26" i="9"/>
  <c r="G26" i="9"/>
  <c r="F26" i="9"/>
  <c r="E26" i="9"/>
  <c r="B26" i="9" s="1"/>
  <c r="H25" i="9"/>
  <c r="E25" i="9" s="1"/>
  <c r="B25" i="9" s="1"/>
  <c r="G25" i="9"/>
  <c r="F25" i="9"/>
  <c r="H24" i="9"/>
  <c r="G24" i="9"/>
  <c r="F24" i="9"/>
  <c r="E24" i="9"/>
  <c r="B24" i="9" s="1"/>
  <c r="H23" i="9"/>
  <c r="E23" i="9" s="1"/>
  <c r="B23" i="9" s="1"/>
  <c r="G23" i="9"/>
  <c r="F23" i="9"/>
  <c r="H22" i="9"/>
  <c r="E22" i="9" s="1"/>
  <c r="B22" i="9" s="1"/>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D18" i="8"/>
  <c r="D8" i="8"/>
  <c r="D6" i="8" s="1"/>
  <c r="E44" i="7"/>
  <c r="I32" i="3" s="1"/>
  <c r="D44" i="7"/>
  <c r="E39" i="7"/>
  <c r="D1470" i="1" s="1"/>
  <c r="D39" i="7"/>
  <c r="E38" i="7"/>
  <c r="I31" i="3" s="1"/>
  <c r="D38" i="7"/>
  <c r="E30" i="7"/>
  <c r="D1461" i="1" s="1"/>
  <c r="D30" i="7"/>
  <c r="E23" i="7"/>
  <c r="D1454" i="1" s="1"/>
  <c r="D23" i="7"/>
  <c r="E22" i="7"/>
  <c r="I30" i="3" s="1"/>
  <c r="D22" i="7"/>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E6" i="6"/>
  <c r="E5" i="6" s="1"/>
  <c r="D6" i="6"/>
  <c r="F6"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E245" i="5"/>
  <c r="F244" i="5"/>
  <c r="F243" i="5"/>
  <c r="E242" i="5"/>
  <c r="D242" i="5"/>
  <c r="F242" i="5" s="1"/>
  <c r="F241" i="5"/>
  <c r="F240" i="5"/>
  <c r="E239" i="5"/>
  <c r="E238"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E198" i="5"/>
  <c r="D198" i="5"/>
  <c r="F198" i="5" s="1"/>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C1154" i="1" s="1"/>
  <c r="F179" i="5"/>
  <c r="F178" i="5"/>
  <c r="E177" i="5"/>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D593" i="4" s="1"/>
  <c r="F593"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D515" i="4" s="1"/>
  <c r="F524" i="4"/>
  <c r="F523" i="4"/>
  <c r="E522" i="4"/>
  <c r="D522" i="4"/>
  <c r="F522" i="4" s="1"/>
  <c r="F521" i="4"/>
  <c r="F520" i="4"/>
  <c r="E519" i="4"/>
  <c r="D519" i="4"/>
  <c r="F519" i="4" s="1"/>
  <c r="F518" i="4"/>
  <c r="F517" i="4"/>
  <c r="E516" i="4"/>
  <c r="E515" i="4" s="1"/>
  <c r="D516" i="4"/>
  <c r="F516" i="4" s="1"/>
  <c r="F515"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68" i="4"/>
  <c r="F467" i="4"/>
  <c r="E466" i="4"/>
  <c r="D466" i="4"/>
  <c r="F466" i="4" s="1"/>
  <c r="F465" i="4"/>
  <c r="F464" i="4"/>
  <c r="E463" i="4"/>
  <c r="D463" i="4"/>
  <c r="F463" i="4" s="1"/>
  <c r="F462" i="4"/>
  <c r="F461" i="4"/>
  <c r="E460" i="4"/>
  <c r="E459" i="4" s="1"/>
  <c r="D460" i="4"/>
  <c r="F460" i="4" s="1"/>
  <c r="F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D422" i="4"/>
  <c r="F422" i="4" s="1"/>
  <c r="F421"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D50"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E6" i="4" s="1"/>
  <c r="I36" i="3"/>
  <c r="G36" i="3"/>
  <c r="B36" i="3"/>
  <c r="I35" i="3"/>
  <c r="G35" i="3"/>
  <c r="B35" i="3"/>
  <c r="G34" i="3"/>
  <c r="B34" i="3"/>
  <c r="I33" i="3"/>
  <c r="G33" i="3"/>
  <c r="B33" i="3"/>
  <c r="H32" i="3"/>
  <c r="G32" i="3"/>
  <c r="B32" i="3"/>
  <c r="H31" i="3"/>
  <c r="G31" i="3"/>
  <c r="B31" i="3"/>
  <c r="H30" i="3"/>
  <c r="G30" i="3"/>
  <c r="B30" i="3"/>
  <c r="H29" i="3"/>
  <c r="G29" i="3"/>
  <c r="B29" i="3"/>
  <c r="G28" i="3"/>
  <c r="B28" i="3"/>
  <c r="H27" i="3"/>
  <c r="G27" i="3"/>
  <c r="B27" i="3"/>
  <c r="I26" i="3"/>
  <c r="H26" i="3"/>
  <c r="G26" i="3"/>
  <c r="B26" i="3"/>
  <c r="G25" i="3"/>
  <c r="B25" i="3"/>
  <c r="H24" i="3"/>
  <c r="G24" i="3"/>
  <c r="B24"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C1503" i="1"/>
  <c r="H1503" i="1" s="1"/>
  <c r="C1502" i="1"/>
  <c r="C1501" i="1"/>
  <c r="H1501" i="1" s="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C1485" i="1"/>
  <c r="H1485" i="1" s="1"/>
  <c r="C1484" i="1"/>
  <c r="C1483" i="1"/>
  <c r="H1483" i="1" s="1"/>
  <c r="C1482" i="1"/>
  <c r="C1481" i="1"/>
  <c r="H1481" i="1" s="1"/>
  <c r="C1480" i="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D1445" i="1"/>
  <c r="C1445" i="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C1429" i="1"/>
  <c r="H1428" i="1"/>
  <c r="D1428" i="1"/>
  <c r="C1428" i="1"/>
  <c r="G1428" i="1" s="1"/>
  <c r="D1427" i="1"/>
  <c r="H1427" i="1" s="1"/>
  <c r="C1427" i="1"/>
  <c r="H1426" i="1"/>
  <c r="D1426" i="1"/>
  <c r="C1426" i="1"/>
  <c r="G1426" i="1" s="1"/>
  <c r="D1425" i="1"/>
  <c r="H1425" i="1" s="1"/>
  <c r="C1425" i="1"/>
  <c r="H1424" i="1"/>
  <c r="D1424" i="1"/>
  <c r="C1424" i="1"/>
  <c r="G1424" i="1" s="1"/>
  <c r="D1423" i="1"/>
  <c r="C1423" i="1"/>
  <c r="H1422" i="1"/>
  <c r="D1422" i="1"/>
  <c r="C1422" i="1"/>
  <c r="G1422" i="1" s="1"/>
  <c r="D1421" i="1"/>
  <c r="H1421" i="1" s="1"/>
  <c r="C1421" i="1"/>
  <c r="D1420" i="1"/>
  <c r="C1420" i="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D1410" i="1"/>
  <c r="H1410" i="1" s="1"/>
  <c r="C1410" i="1"/>
  <c r="G1410" i="1" s="1"/>
  <c r="D1409" i="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C1264" i="1"/>
  <c r="D1263" i="1"/>
  <c r="C1263" i="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C1244" i="1"/>
  <c r="H1243" i="1"/>
  <c r="D1243" i="1"/>
  <c r="C1243" i="1"/>
  <c r="G1243" i="1" s="1"/>
  <c r="D1242" i="1"/>
  <c r="H1242" i="1" s="1"/>
  <c r="C1242" i="1"/>
  <c r="D1241" i="1"/>
  <c r="C1241" i="1"/>
  <c r="D1240" i="1"/>
  <c r="C1240" i="1"/>
  <c r="H1239" i="1"/>
  <c r="D1239" i="1"/>
  <c r="C1239" i="1"/>
  <c r="G1239" i="1" s="1"/>
  <c r="D1238" i="1"/>
  <c r="H1238" i="1" s="1"/>
  <c r="C1238" i="1"/>
  <c r="D1237" i="1"/>
  <c r="C1237" i="1"/>
  <c r="D1236" i="1"/>
  <c r="C1236" i="1"/>
  <c r="D1235" i="1"/>
  <c r="C1235" i="1"/>
  <c r="D1234" i="1"/>
  <c r="H1234" i="1" s="1"/>
  <c r="C1234" i="1"/>
  <c r="H1233" i="1"/>
  <c r="D1233" i="1"/>
  <c r="C1233" i="1"/>
  <c r="G1233" i="1" s="1"/>
  <c r="D1232" i="1"/>
  <c r="C1232" i="1"/>
  <c r="H1231" i="1"/>
  <c r="D1231" i="1"/>
  <c r="C1231" i="1"/>
  <c r="G1231" i="1" s="1"/>
  <c r="D1230" i="1"/>
  <c r="H1230" i="1" s="1"/>
  <c r="C1230" i="1"/>
  <c r="H1229" i="1"/>
  <c r="D1229" i="1"/>
  <c r="C1229" i="1"/>
  <c r="G1229" i="1" s="1"/>
  <c r="D1228" i="1"/>
  <c r="H1228" i="1" s="1"/>
  <c r="C1228" i="1"/>
  <c r="D1227" i="1"/>
  <c r="C1227" i="1"/>
  <c r="D1226" i="1"/>
  <c r="H1226" i="1" s="1"/>
  <c r="C1226" i="1"/>
  <c r="H1225" i="1"/>
  <c r="D1225" i="1"/>
  <c r="C1225" i="1"/>
  <c r="G1225" i="1" s="1"/>
  <c r="D1224" i="1"/>
  <c r="H1224" i="1" s="1"/>
  <c r="C1224" i="1"/>
  <c r="H1223" i="1"/>
  <c r="D1223" i="1"/>
  <c r="C1223" i="1"/>
  <c r="G1223" i="1" s="1"/>
  <c r="D1222" i="1"/>
  <c r="H1221" i="1"/>
  <c r="D1221" i="1"/>
  <c r="C1221" i="1"/>
  <c r="G1221" i="1" s="1"/>
  <c r="D1220" i="1"/>
  <c r="H1220" i="1" s="1"/>
  <c r="C1220" i="1"/>
  <c r="H1219" i="1"/>
  <c r="D1219" i="1"/>
  <c r="C1219" i="1"/>
  <c r="G1219" i="1" s="1"/>
  <c r="D1218" i="1"/>
  <c r="C1218" i="1"/>
  <c r="D1217" i="1"/>
  <c r="C1217" i="1"/>
  <c r="G1217" i="1" s="1"/>
  <c r="D1216" i="1"/>
  <c r="C1216" i="1"/>
  <c r="D1215" i="1"/>
  <c r="C1215" i="1"/>
  <c r="D1213" i="1"/>
  <c r="C1213" i="1"/>
  <c r="D1212" i="1"/>
  <c r="H1212" i="1" s="1"/>
  <c r="C1212" i="1"/>
  <c r="D1211" i="1"/>
  <c r="C1211" i="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C1156" i="1"/>
  <c r="D1155" i="1"/>
  <c r="C1155" i="1"/>
  <c r="D1154" i="1"/>
  <c r="C1153"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D1138" i="1"/>
  <c r="C1138" i="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C1033" i="1"/>
  <c r="D1032" i="1"/>
  <c r="C1032" i="1"/>
  <c r="D1031" i="1"/>
  <c r="H1031" i="1" s="1"/>
  <c r="C1031" i="1"/>
  <c r="D1030" i="1"/>
  <c r="C1030" i="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D1022" i="1"/>
  <c r="C1022" i="1"/>
  <c r="D1021" i="1"/>
  <c r="H1021" i="1" s="1"/>
  <c r="C1021" i="1"/>
  <c r="D1020" i="1"/>
  <c r="C1020" i="1"/>
  <c r="D1019" i="1"/>
  <c r="C1019" i="1"/>
  <c r="D1018" i="1"/>
  <c r="C1018" i="1"/>
  <c r="G1018" i="1" s="1"/>
  <c r="D1017" i="1"/>
  <c r="H1017" i="1" s="1"/>
  <c r="C1017" i="1"/>
  <c r="H1016" i="1"/>
  <c r="D1016" i="1"/>
  <c r="C1016" i="1"/>
  <c r="G1016" i="1" s="1"/>
  <c r="D1015" i="1"/>
  <c r="H1015" i="1" s="1"/>
  <c r="C1015" i="1"/>
  <c r="D1014" i="1"/>
  <c r="C1014" i="1"/>
  <c r="G1014" i="1" s="1"/>
  <c r="D1013" i="1"/>
  <c r="C1013" i="1"/>
  <c r="D1012" i="1"/>
  <c r="C1012" i="1"/>
  <c r="G1012" i="1" s="1"/>
  <c r="D1011" i="1"/>
  <c r="H1011" i="1" s="1"/>
  <c r="C1011" i="1"/>
  <c r="H1010" i="1"/>
  <c r="D1010" i="1"/>
  <c r="C1010" i="1"/>
  <c r="G1010" i="1" s="1"/>
  <c r="D1009" i="1"/>
  <c r="H1009" i="1" s="1"/>
  <c r="C1009" i="1"/>
  <c r="D1008" i="1"/>
  <c r="C1008" i="1"/>
  <c r="D1007" i="1"/>
  <c r="C1007" i="1"/>
  <c r="D1006" i="1"/>
  <c r="C1006" i="1"/>
  <c r="G1006" i="1" s="1"/>
  <c r="D1005" i="1"/>
  <c r="H1005" i="1" s="1"/>
  <c r="C1005" i="1"/>
  <c r="D1004" i="1"/>
  <c r="C1004" i="1"/>
  <c r="D1003" i="1"/>
  <c r="C1003" i="1"/>
  <c r="D1002" i="1"/>
  <c r="C1002" i="1"/>
  <c r="D1001" i="1"/>
  <c r="H1001" i="1" s="1"/>
  <c r="C1001" i="1"/>
  <c r="D1000" i="1"/>
  <c r="C1000" i="1"/>
  <c r="D999" i="1"/>
  <c r="C999" i="1"/>
  <c r="D998" i="1"/>
  <c r="C998" i="1"/>
  <c r="D997" i="1"/>
  <c r="C997" i="1"/>
  <c r="D996" i="1"/>
  <c r="C996" i="1"/>
  <c r="D995" i="1"/>
  <c r="H995" i="1" s="1"/>
  <c r="C995" i="1"/>
  <c r="H994" i="1"/>
  <c r="D994" i="1"/>
  <c r="C994" i="1"/>
  <c r="G994" i="1" s="1"/>
  <c r="D993" i="1"/>
  <c r="H993" i="1" s="1"/>
  <c r="C993" i="1"/>
  <c r="H992" i="1"/>
  <c r="D992" i="1"/>
  <c r="C992" i="1"/>
  <c r="G992" i="1" s="1"/>
  <c r="D991" i="1"/>
  <c r="C991" i="1"/>
  <c r="D989" i="1"/>
  <c r="H989" i="1" s="1"/>
  <c r="C989" i="1"/>
  <c r="H988" i="1"/>
  <c r="D988" i="1"/>
  <c r="C988" i="1"/>
  <c r="G988" i="1" s="1"/>
  <c r="D987" i="1"/>
  <c r="H987" i="1" s="1"/>
  <c r="C987" i="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D643" i="1"/>
  <c r="C643" i="1"/>
  <c r="G643" i="1" s="1"/>
  <c r="D642" i="1"/>
  <c r="C642" i="1"/>
  <c r="G642" i="1" s="1"/>
  <c r="D641" i="1"/>
  <c r="C641" i="1"/>
  <c r="G641" i="1" s="1"/>
  <c r="C637"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C587" i="1"/>
  <c r="D586" i="1"/>
  <c r="C586" i="1"/>
  <c r="G586" i="1" s="1"/>
  <c r="D585" i="1"/>
  <c r="C585" i="1"/>
  <c r="G585" i="1" s="1"/>
  <c r="D584" i="1"/>
  <c r="C584" i="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D397" i="1"/>
  <c r="C397"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H190" i="1" s="1"/>
  <c r="D189" i="1"/>
  <c r="C189" i="1"/>
  <c r="D188" i="1"/>
  <c r="C188" i="1"/>
  <c r="D187" i="1"/>
  <c r="C187" i="1"/>
  <c r="H187" i="1" s="1"/>
  <c r="D186" i="1"/>
  <c r="C186" i="1"/>
  <c r="D185" i="1"/>
  <c r="C185" i="1"/>
  <c r="H185" i="1" s="1"/>
  <c r="D184" i="1"/>
  <c r="C184" i="1"/>
  <c r="H184" i="1" s="1"/>
  <c r="D183" i="1"/>
  <c r="C183" i="1"/>
  <c r="H183" i="1" s="1"/>
  <c r="D182" i="1"/>
  <c r="C182" i="1"/>
  <c r="D181" i="1"/>
  <c r="C181" i="1"/>
  <c r="D180" i="1"/>
  <c r="C180" i="1"/>
  <c r="H180" i="1" s="1"/>
  <c r="D179" i="1"/>
  <c r="C179" i="1"/>
  <c r="H179" i="1" s="1"/>
  <c r="D178" i="1"/>
  <c r="C178" i="1"/>
  <c r="H178" i="1" s="1"/>
  <c r="D177" i="1"/>
  <c r="C177" i="1"/>
  <c r="H177" i="1" s="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H164" i="1" s="1"/>
  <c r="D163" i="1"/>
  <c r="C163" i="1"/>
  <c r="D162" i="1"/>
  <c r="C162" i="1"/>
  <c r="H162" i="1" s="1"/>
  <c r="D161" i="1"/>
  <c r="C161" i="1"/>
  <c r="D160" i="1"/>
  <c r="C160" i="1"/>
  <c r="D158" i="1"/>
  <c r="C158" i="1"/>
  <c r="H158" i="1" s="1"/>
  <c r="D157" i="1"/>
  <c r="C157" i="1"/>
  <c r="D156" i="1"/>
  <c r="C156" i="1"/>
  <c r="H156" i="1" s="1"/>
  <c r="D155" i="1"/>
  <c r="C155" i="1"/>
  <c r="D154" i="1"/>
  <c r="C154" i="1"/>
  <c r="D153" i="1"/>
  <c r="C153" i="1"/>
  <c r="D152" i="1"/>
  <c r="C152" i="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D130" i="1"/>
  <c r="C130" i="1"/>
  <c r="D129" i="1"/>
  <c r="C129" i="1"/>
  <c r="H129" i="1" s="1"/>
  <c r="D128" i="1"/>
  <c r="C128" i="1"/>
  <c r="H128" i="1" s="1"/>
  <c r="D127" i="1"/>
  <c r="C127" i="1"/>
  <c r="H127" i="1" s="1"/>
  <c r="D126" i="1"/>
  <c r="C126" i="1"/>
  <c r="D125" i="1"/>
  <c r="C125" i="1"/>
  <c r="D124" i="1"/>
  <c r="C124" i="1"/>
  <c r="H124" i="1" s="1"/>
  <c r="D123" i="1"/>
  <c r="C123" i="1"/>
  <c r="D122" i="1"/>
  <c r="C122" i="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D79" i="1"/>
  <c r="C79" i="1"/>
  <c r="D78" i="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283" i="9" l="1"/>
  <c r="B283" i="9" s="1"/>
  <c r="H1578" i="1"/>
  <c r="H1576" i="1"/>
  <c r="G1577" i="1"/>
  <c r="G1483" i="1"/>
  <c r="G1503" i="1"/>
  <c r="G1485" i="1"/>
  <c r="H1499" i="1"/>
  <c r="G1499" i="1"/>
  <c r="G1501" i="1"/>
  <c r="G1481" i="1"/>
  <c r="H1454" i="1"/>
  <c r="D1453" i="1"/>
  <c r="H1453" i="1" s="1"/>
  <c r="G1408" i="1"/>
  <c r="H1429" i="1"/>
  <c r="H1423" i="1"/>
  <c r="F114" i="6"/>
  <c r="G1420" i="1"/>
  <c r="G1263" i="1"/>
  <c r="G1241" i="1"/>
  <c r="G1235" i="1"/>
  <c r="G1237" i="1"/>
  <c r="G1227" i="1"/>
  <c r="E237" i="5"/>
  <c r="D1214" i="1" s="1"/>
  <c r="F250" i="5"/>
  <c r="I23" i="3"/>
  <c r="G1215" i="1"/>
  <c r="F239" i="5"/>
  <c r="G1211" i="1"/>
  <c r="G1213" i="1"/>
  <c r="F234" i="5"/>
  <c r="G1165" i="1"/>
  <c r="G1155" i="1"/>
  <c r="G1138" i="1"/>
  <c r="H1138" i="1"/>
  <c r="E284" i="9"/>
  <c r="B284" i="9" s="1"/>
  <c r="G1030" i="1"/>
  <c r="G1032" i="1"/>
  <c r="G1022" i="1"/>
  <c r="G1020" i="1"/>
  <c r="G1008" i="1"/>
  <c r="G1004" i="1"/>
  <c r="G1002" i="1"/>
  <c r="G1000" i="1"/>
  <c r="E7" i="5"/>
  <c r="F19" i="5"/>
  <c r="G998" i="1"/>
  <c r="G996" i="1"/>
  <c r="G986" i="1"/>
  <c r="E30" i="9"/>
  <c r="B30" i="9" s="1"/>
  <c r="G710" i="1"/>
  <c r="F216" i="9"/>
  <c r="B216" i="9" s="1"/>
  <c r="G668" i="1"/>
  <c r="G644" i="1"/>
  <c r="G645" i="1"/>
  <c r="H397" i="1"/>
  <c r="H398" i="1"/>
  <c r="H379" i="1"/>
  <c r="H365" i="1"/>
  <c r="H290" i="1"/>
  <c r="F418" i="4"/>
  <c r="H413" i="1"/>
  <c r="H289" i="1"/>
  <c r="E644" i="4"/>
  <c r="D638" i="1" s="1"/>
  <c r="H255" i="1"/>
  <c r="H257" i="1"/>
  <c r="D224" i="4"/>
  <c r="D196" i="4"/>
  <c r="H191" i="1"/>
  <c r="H189" i="1"/>
  <c r="H188" i="1"/>
  <c r="H186" i="1"/>
  <c r="F222" i="9"/>
  <c r="F188" i="4"/>
  <c r="F220" i="9"/>
  <c r="H182" i="1"/>
  <c r="H181" i="1"/>
  <c r="F219" i="9"/>
  <c r="B219" i="9" s="1"/>
  <c r="F218" i="9"/>
  <c r="B218" i="9" s="1"/>
  <c r="H176" i="1"/>
  <c r="H175" i="1"/>
  <c r="F177" i="4"/>
  <c r="H173" i="1"/>
  <c r="H174" i="1"/>
  <c r="H172" i="1"/>
  <c r="H170" i="1"/>
  <c r="H169" i="1"/>
  <c r="H168" i="1"/>
  <c r="F169" i="4"/>
  <c r="H167" i="1"/>
  <c r="H165" i="1"/>
  <c r="H166" i="1"/>
  <c r="H163" i="1"/>
  <c r="H160" i="1"/>
  <c r="H161" i="1"/>
  <c r="H155" i="1"/>
  <c r="H157" i="1"/>
  <c r="F159" i="4"/>
  <c r="H154" i="1"/>
  <c r="F217" i="9"/>
  <c r="B217" i="9" s="1"/>
  <c r="H153" i="1"/>
  <c r="F153" i="4"/>
  <c r="H152" i="1"/>
  <c r="H149" i="1"/>
  <c r="H150" i="1"/>
  <c r="H132" i="1"/>
  <c r="F133" i="4"/>
  <c r="H130" i="1"/>
  <c r="H131" i="1"/>
  <c r="H126" i="1"/>
  <c r="F128" i="4"/>
  <c r="H125" i="1"/>
  <c r="H123" i="1"/>
  <c r="F125" i="4"/>
  <c r="H122" i="1"/>
  <c r="H108" i="1"/>
  <c r="H113" i="1"/>
  <c r="F112" i="4"/>
  <c r="H79" i="1"/>
  <c r="H81" i="1"/>
  <c r="F83" i="4"/>
  <c r="H76" i="1"/>
  <c r="F77" i="4"/>
  <c r="H73" i="1"/>
  <c r="H74" i="1"/>
  <c r="H66" i="1"/>
  <c r="F68" i="4"/>
  <c r="H1420" i="1"/>
  <c r="H1408" i="1"/>
  <c r="H1409" i="1"/>
  <c r="H1264" i="1"/>
  <c r="H1263" i="1"/>
  <c r="H1244" i="1"/>
  <c r="H1241" i="1"/>
  <c r="H1240" i="1"/>
  <c r="H1237" i="1"/>
  <c r="H1235" i="1"/>
  <c r="H1236" i="1"/>
  <c r="H1232" i="1"/>
  <c r="H1227" i="1"/>
  <c r="D245" i="5"/>
  <c r="D237" i="5" s="1"/>
  <c r="E279" i="9"/>
  <c r="B279" i="9" s="1"/>
  <c r="H1218" i="1"/>
  <c r="H1217" i="1"/>
  <c r="F238" i="5"/>
  <c r="H1215" i="1"/>
  <c r="H1216" i="1"/>
  <c r="H1213" i="1"/>
  <c r="H1211" i="1"/>
  <c r="H1165" i="1"/>
  <c r="H1156" i="1"/>
  <c r="H1154" i="1"/>
  <c r="H1155" i="1"/>
  <c r="H1064" i="1"/>
  <c r="H1033" i="1"/>
  <c r="H1032" i="1"/>
  <c r="H1030" i="1"/>
  <c r="H1022" i="1"/>
  <c r="H1020" i="1"/>
  <c r="H1019" i="1"/>
  <c r="H1018" i="1"/>
  <c r="H1013" i="1"/>
  <c r="H1014" i="1"/>
  <c r="H1012" i="1"/>
  <c r="H1008" i="1"/>
  <c r="H1007" i="1"/>
  <c r="H1006" i="1"/>
  <c r="H1004" i="1"/>
  <c r="H1003" i="1"/>
  <c r="H1002" i="1"/>
  <c r="H1000" i="1"/>
  <c r="H999" i="1"/>
  <c r="H997" i="1"/>
  <c r="D12" i="5"/>
  <c r="D7" i="5" s="1"/>
  <c r="H998" i="1"/>
  <c r="H996" i="1"/>
  <c r="H991" i="1"/>
  <c r="H986" i="1"/>
  <c r="E42" i="9"/>
  <c r="B42" i="9" s="1"/>
  <c r="B224" i="9"/>
  <c r="D163" i="4"/>
  <c r="D152" i="4"/>
  <c r="C148" i="1" s="1"/>
  <c r="D124" i="4"/>
  <c r="D106" i="4"/>
  <c r="D82"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6" i="1"/>
  <c r="G448" i="1"/>
  <c r="G450" i="1"/>
  <c r="G452" i="1"/>
  <c r="G454" i="1"/>
  <c r="G456" i="1"/>
  <c r="G458" i="1"/>
  <c r="G460" i="1"/>
  <c r="G462" i="1"/>
  <c r="G464" i="1"/>
  <c r="G466"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575" i="1"/>
  <c r="G577" i="1"/>
  <c r="G579" i="1"/>
  <c r="G581" i="1"/>
  <c r="G58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62" i="1"/>
  <c r="H1462" i="1"/>
  <c r="G1462" i="1"/>
  <c r="J1464" i="1"/>
  <c r="H1464" i="1"/>
  <c r="G1464" i="1"/>
  <c r="I1464" i="1" s="1"/>
  <c r="J1466" i="1"/>
  <c r="H1466" i="1"/>
  <c r="G1466" i="1"/>
  <c r="J1468" i="1"/>
  <c r="H1468" i="1"/>
  <c r="G1468" i="1"/>
  <c r="I1468" i="1" s="1"/>
  <c r="H1470" i="1"/>
  <c r="G1470" i="1"/>
  <c r="J1472" i="1"/>
  <c r="H1472" i="1"/>
  <c r="G1472" i="1"/>
  <c r="J1474" i="1"/>
  <c r="H1474" i="1"/>
  <c r="G1474" i="1"/>
  <c r="I1474"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H879"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H1461" i="1"/>
  <c r="G1461" i="1"/>
  <c r="J1463" i="1"/>
  <c r="H1463" i="1"/>
  <c r="G1463" i="1"/>
  <c r="I1463" i="1" s="1"/>
  <c r="J1465" i="1"/>
  <c r="H1465" i="1"/>
  <c r="G1465" i="1"/>
  <c r="J1467" i="1"/>
  <c r="H1467" i="1"/>
  <c r="G1467" i="1"/>
  <c r="I1467" i="1" s="1"/>
  <c r="J1471" i="1"/>
  <c r="H1471" i="1"/>
  <c r="G1471" i="1"/>
  <c r="J1473" i="1"/>
  <c r="H1473" i="1"/>
  <c r="G1473" i="1"/>
  <c r="I1473" i="1" s="1"/>
  <c r="G1475"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F50" i="4"/>
  <c r="D6" i="4"/>
  <c r="E420" i="4"/>
  <c r="G1299" i="1"/>
  <c r="J1445" i="1"/>
  <c r="G1445" i="1"/>
  <c r="H1445" i="1"/>
  <c r="G1454" i="1"/>
  <c r="I16" i="3"/>
  <c r="F62" i="4"/>
  <c r="F98" i="4"/>
  <c r="F134" i="4"/>
  <c r="F140" i="4"/>
  <c r="D151" i="4"/>
  <c r="F351" i="4"/>
  <c r="F352" i="4"/>
  <c r="F416" i="4"/>
  <c r="F473" i="4"/>
  <c r="D528" i="4"/>
  <c r="F529" i="4"/>
  <c r="F599" i="4"/>
  <c r="F603" i="4"/>
  <c r="H286" i="9"/>
  <c r="E87" i="5"/>
  <c r="G287" i="9"/>
  <c r="E287" i="9" s="1"/>
  <c r="B287" i="9" s="1"/>
  <c r="D146" i="5"/>
  <c r="D68" i="5" s="1"/>
  <c r="F149" i="5"/>
  <c r="H289" i="9"/>
  <c r="E176" i="5"/>
  <c r="I24" i="3"/>
  <c r="F13" i="6"/>
  <c r="D35" i="6"/>
  <c r="F8" i="4"/>
  <c r="E152" i="4"/>
  <c r="H20" i="9" s="1"/>
  <c r="F164" i="4"/>
  <c r="F216" i="4"/>
  <c r="E224" i="4"/>
  <c r="D220" i="1" s="1"/>
  <c r="E252" i="4"/>
  <c r="D248" i="1" s="1"/>
  <c r="G248" i="1" s="1"/>
  <c r="F264" i="4"/>
  <c r="D298" i="4"/>
  <c r="E311" i="4"/>
  <c r="D363" i="4"/>
  <c r="D350" i="4" s="1"/>
  <c r="F364" i="4"/>
  <c r="E363" i="4"/>
  <c r="D358" i="1" s="1"/>
  <c r="F435" i="4"/>
  <c r="F469" i="4"/>
  <c r="F525" i="4"/>
  <c r="F119" i="5"/>
  <c r="F176" i="5"/>
  <c r="D1469" i="1"/>
  <c r="G1469" i="1" s="1"/>
  <c r="D1475" i="1"/>
  <c r="H1475" i="1" s="1"/>
  <c r="E350" i="4"/>
  <c r="E643" i="4"/>
  <c r="D637" i="1" s="1"/>
  <c r="G637" i="1" s="1"/>
  <c r="D644" i="4"/>
  <c r="D484" i="4"/>
  <c r="F485" i="4"/>
  <c r="E529" i="4"/>
  <c r="E567" i="4"/>
  <c r="D561" i="1" s="1"/>
  <c r="G561" i="1" s="1"/>
  <c r="F581" i="4"/>
  <c r="E593" i="4"/>
  <c r="D587" i="1" s="1"/>
  <c r="H587" i="1" s="1"/>
  <c r="F13" i="5"/>
  <c r="F79" i="5"/>
  <c r="F135" i="5"/>
  <c r="G289" i="9"/>
  <c r="E289" i="9" s="1"/>
  <c r="B289" i="9" s="1"/>
  <c r="F177" i="5"/>
  <c r="F180" i="5"/>
  <c r="E291" i="9"/>
  <c r="B291" i="9" s="1"/>
  <c r="E292" i="9"/>
  <c r="B292" i="9" s="1"/>
  <c r="F246" i="5"/>
  <c r="E35" i="6"/>
  <c r="E89" i="6"/>
  <c r="D1383" i="1" s="1"/>
  <c r="H1383" i="1" s="1"/>
  <c r="F115" i="6"/>
  <c r="D42" i="8"/>
  <c r="G294" i="9" s="1"/>
  <c r="E294" i="9" s="1"/>
  <c r="F417" i="4"/>
  <c r="E286" i="9"/>
  <c r="B286" i="9" s="1"/>
  <c r="F88" i="5"/>
  <c r="G297" i="9"/>
  <c r="E297" i="9"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L212" i="9"/>
  <c r="F212" i="9" s="1"/>
  <c r="B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I10" i="9"/>
  <c r="B225" i="9"/>
  <c r="B214" i="9"/>
  <c r="B220" i="9"/>
  <c r="B222" i="9"/>
  <c r="B226" i="9"/>
  <c r="B228" i="9"/>
  <c r="B230" i="9"/>
  <c r="B232" i="9"/>
  <c r="B234" i="9"/>
  <c r="B236" i="9"/>
  <c r="B238" i="9"/>
  <c r="B240" i="9"/>
  <c r="B242" i="9"/>
  <c r="B244" i="9"/>
  <c r="B246" i="9"/>
  <c r="B248" i="9"/>
  <c r="B250" i="9"/>
  <c r="B252" i="9"/>
  <c r="B254" i="9"/>
  <c r="B256" i="9"/>
  <c r="B258" i="9"/>
  <c r="B260" i="9"/>
  <c r="B262" i="9"/>
  <c r="B264" i="9"/>
  <c r="B266" i="9"/>
  <c r="B268" i="9"/>
  <c r="B270" i="9"/>
  <c r="I20" i="3" l="1"/>
  <c r="D985" i="1"/>
  <c r="F224" i="4"/>
  <c r="C220" i="1"/>
  <c r="H220" i="1" s="1"/>
  <c r="C192" i="1"/>
  <c r="F196" i="4"/>
  <c r="F152" i="4"/>
  <c r="F237" i="5"/>
  <c r="H23" i="3"/>
  <c r="C1214" i="1"/>
  <c r="D175" i="5"/>
  <c r="F245" i="5"/>
  <c r="C1222" i="1"/>
  <c r="F12" i="5"/>
  <c r="C990" i="1"/>
  <c r="F7" i="5"/>
  <c r="H20" i="3"/>
  <c r="C985" i="1"/>
  <c r="F163" i="4"/>
  <c r="C159" i="1"/>
  <c r="F124" i="4"/>
  <c r="C120" i="1"/>
  <c r="F106" i="4"/>
  <c r="C102" i="1"/>
  <c r="F82" i="4"/>
  <c r="C78" i="1"/>
  <c r="H21" i="3"/>
  <c r="C1046" i="1"/>
  <c r="D6" i="5"/>
  <c r="B294" i="9"/>
  <c r="D408" i="4"/>
  <c r="F350" i="4"/>
  <c r="C345" i="1"/>
  <c r="E165" i="9"/>
  <c r="B165" i="9" s="1"/>
  <c r="B191" i="9"/>
  <c r="B297" i="9"/>
  <c r="E296" i="9"/>
  <c r="I10" i="3" s="1"/>
  <c r="E528" i="4"/>
  <c r="D523" i="1"/>
  <c r="F484" i="4"/>
  <c r="C478" i="1"/>
  <c r="D420" i="4"/>
  <c r="E298" i="4"/>
  <c r="D306" i="1"/>
  <c r="F35" i="6"/>
  <c r="H25" i="3"/>
  <c r="C1329" i="1"/>
  <c r="D141" i="6"/>
  <c r="E175" i="5"/>
  <c r="D1152" i="1" s="1"/>
  <c r="I22" i="3"/>
  <c r="D1153" i="1"/>
  <c r="D636" i="4"/>
  <c r="F528" i="4"/>
  <c r="C522" i="1"/>
  <c r="D289" i="4"/>
  <c r="D290" i="4" s="1"/>
  <c r="H17" i="3"/>
  <c r="C147" i="1"/>
  <c r="D414" i="1"/>
  <c r="I1477" i="1"/>
  <c r="I1471" i="1"/>
  <c r="H1469" i="1"/>
  <c r="I1465" i="1"/>
  <c r="I1459" i="1"/>
  <c r="I1455" i="1"/>
  <c r="I1450" i="1"/>
  <c r="I1446" i="1"/>
  <c r="I1476" i="1"/>
  <c r="I1472" i="1"/>
  <c r="I1466" i="1"/>
  <c r="I1462" i="1"/>
  <c r="I1458" i="1"/>
  <c r="I1449" i="1"/>
  <c r="G587" i="1"/>
  <c r="H561" i="1"/>
  <c r="H248" i="1"/>
  <c r="K1432" i="9"/>
  <c r="G295" i="9"/>
  <c r="E295" i="9" s="1"/>
  <c r="B295" i="9" s="1"/>
  <c r="I34" i="3"/>
  <c r="C1517" i="1"/>
  <c r="I25" i="3"/>
  <c r="D1329" i="1"/>
  <c r="F644" i="4"/>
  <c r="C638" i="1"/>
  <c r="E408" i="4"/>
  <c r="D403" i="1" s="1"/>
  <c r="D345" i="1"/>
  <c r="F175" i="5"/>
  <c r="C1152" i="1"/>
  <c r="F363" i="4"/>
  <c r="C358" i="1"/>
  <c r="D407" i="4"/>
  <c r="F298" i="4"/>
  <c r="C293" i="1"/>
  <c r="E151" i="4"/>
  <c r="F151" i="4" s="1"/>
  <c r="D148" i="1"/>
  <c r="G299" i="9"/>
  <c r="E299" i="9" s="1"/>
  <c r="E141" i="6"/>
  <c r="F146" i="5"/>
  <c r="C1124" i="1"/>
  <c r="E68" i="5"/>
  <c r="F68" i="5" s="1"/>
  <c r="D1065" i="1"/>
  <c r="G20" i="9"/>
  <c r="E20" i="9" s="1"/>
  <c r="D412" i="4"/>
  <c r="F6" i="4"/>
  <c r="H16" i="3"/>
  <c r="C2" i="1"/>
  <c r="H637" i="1"/>
  <c r="G220" i="1"/>
  <c r="H192" i="1" l="1"/>
  <c r="G192" i="1"/>
  <c r="H1222" i="1"/>
  <c r="G1222" i="1"/>
  <c r="H1214" i="1"/>
  <c r="G1214" i="1"/>
  <c r="G990" i="1"/>
  <c r="H990" i="1"/>
  <c r="H985" i="1"/>
  <c r="G985" i="1"/>
  <c r="H159" i="1"/>
  <c r="G159" i="1"/>
  <c r="H120" i="1"/>
  <c r="G120" i="1"/>
  <c r="H102" i="1"/>
  <c r="G102" i="1"/>
  <c r="H78" i="1"/>
  <c r="G78" i="1"/>
  <c r="B20" i="9"/>
  <c r="E19" i="9"/>
  <c r="H2" i="1"/>
  <c r="G2" i="1"/>
  <c r="D639" i="4"/>
  <c r="C407" i="1"/>
  <c r="H1065" i="1"/>
  <c r="G1065" i="1"/>
  <c r="G1124" i="1"/>
  <c r="H1124" i="1"/>
  <c r="I28" i="3"/>
  <c r="D1435" i="1"/>
  <c r="H148" i="1"/>
  <c r="G148" i="1"/>
  <c r="F407" i="4"/>
  <c r="C402" i="1"/>
  <c r="F636" i="4"/>
  <c r="C630" i="1"/>
  <c r="F141" i="6"/>
  <c r="H28" i="3"/>
  <c r="C1435" i="1"/>
  <c r="G306" i="1"/>
  <c r="H306" i="1"/>
  <c r="F420" i="4"/>
  <c r="D635" i="4"/>
  <c r="C414" i="1"/>
  <c r="E636" i="4"/>
  <c r="D630" i="1" s="1"/>
  <c r="D522" i="1"/>
  <c r="G522" i="1" s="1"/>
  <c r="E293" i="9"/>
  <c r="G276" i="9"/>
  <c r="C984" i="1"/>
  <c r="C286" i="1"/>
  <c r="I21" i="3"/>
  <c r="E6" i="5"/>
  <c r="G282" i="9" s="1"/>
  <c r="E282" i="9" s="1"/>
  <c r="B282" i="9" s="1"/>
  <c r="D1046" i="1"/>
  <c r="H1046" i="1" s="1"/>
  <c r="B299" i="9"/>
  <c r="E298" i="9"/>
  <c r="I17" i="3"/>
  <c r="E289" i="4"/>
  <c r="D147" i="1"/>
  <c r="H358" i="1"/>
  <c r="G358" i="1"/>
  <c r="G1152" i="1"/>
  <c r="H1152" i="1"/>
  <c r="G638" i="1"/>
  <c r="H638" i="1"/>
  <c r="H1517" i="1"/>
  <c r="G1517" i="1"/>
  <c r="H11" i="3"/>
  <c r="E635" i="4"/>
  <c r="D629" i="1" s="1"/>
  <c r="D413" i="4"/>
  <c r="D291" i="4"/>
  <c r="F289" i="4"/>
  <c r="C285" i="1"/>
  <c r="H1153" i="1"/>
  <c r="G1153" i="1"/>
  <c r="G1329" i="1"/>
  <c r="H1329" i="1"/>
  <c r="H9" i="3"/>
  <c r="E407" i="4"/>
  <c r="D402" i="1" s="1"/>
  <c r="D293" i="1"/>
  <c r="G293" i="1" s="1"/>
  <c r="E412" i="4"/>
  <c r="F412" i="4" s="1"/>
  <c r="H478" i="1"/>
  <c r="G478" i="1"/>
  <c r="G523" i="1"/>
  <c r="H523" i="1"/>
  <c r="H345" i="1"/>
  <c r="G345" i="1"/>
  <c r="F408" i="4"/>
  <c r="C403" i="1"/>
  <c r="G1046" i="1"/>
  <c r="F6" i="5" l="1"/>
  <c r="N3" i="9"/>
  <c r="I11" i="3"/>
  <c r="E413" i="4"/>
  <c r="E291" i="4"/>
  <c r="D287" i="1" s="1"/>
  <c r="D285" i="1"/>
  <c r="E290" i="4"/>
  <c r="H403" i="1"/>
  <c r="G403" i="1"/>
  <c r="E639" i="4"/>
  <c r="D407" i="1"/>
  <c r="G407" i="1" s="1"/>
  <c r="G285" i="1"/>
  <c r="F291" i="4"/>
  <c r="C287" i="1"/>
  <c r="H276" i="9"/>
  <c r="D984" i="1"/>
  <c r="H8" i="3" s="1"/>
  <c r="E276" i="9"/>
  <c r="F635" i="4"/>
  <c r="C629" i="1"/>
  <c r="G1435" i="1"/>
  <c r="H1435" i="1"/>
  <c r="H522" i="1"/>
  <c r="H147" i="1"/>
  <c r="H293" i="1"/>
  <c r="F639" i="4"/>
  <c r="C633" i="1"/>
  <c r="K3" i="9"/>
  <c r="I9" i="3"/>
  <c r="D640" i="4"/>
  <c r="D641" i="4" s="1"/>
  <c r="D415" i="4"/>
  <c r="F413" i="4"/>
  <c r="C408" i="1"/>
  <c r="H414" i="1"/>
  <c r="G414" i="1"/>
  <c r="G630" i="1"/>
  <c r="H630" i="1"/>
  <c r="G147" i="1"/>
  <c r="H402" i="1"/>
  <c r="G402" i="1"/>
  <c r="H407" i="1"/>
  <c r="D414" i="4"/>
  <c r="G984" i="1" l="1"/>
  <c r="D286" i="1"/>
  <c r="F290" i="4"/>
  <c r="M3" i="9"/>
  <c r="C410" i="1"/>
  <c r="F641" i="4"/>
  <c r="C635" i="1"/>
  <c r="G629" i="1"/>
  <c r="H629" i="1"/>
  <c r="H287" i="1"/>
  <c r="G287" i="1"/>
  <c r="D633" i="1"/>
  <c r="H633" i="1" s="1"/>
  <c r="E640" i="4"/>
  <c r="F640" i="4" s="1"/>
  <c r="E415" i="4"/>
  <c r="D410" i="1" s="1"/>
  <c r="D408" i="1"/>
  <c r="H408" i="1" s="1"/>
  <c r="F414" i="4"/>
  <c r="C409" i="1"/>
  <c r="G633" i="1"/>
  <c r="B276" i="9"/>
  <c r="E275" i="9"/>
  <c r="I8" i="3" s="1"/>
  <c r="D642" i="4"/>
  <c r="D645" i="4" s="1"/>
  <c r="C634" i="1"/>
  <c r="H984" i="1"/>
  <c r="H285" i="1"/>
  <c r="E414" i="4"/>
  <c r="D409" i="1" s="1"/>
  <c r="F415" i="4" l="1"/>
  <c r="G286" i="1"/>
  <c r="H286" i="1"/>
  <c r="H409" i="1"/>
  <c r="G409" i="1"/>
  <c r="E642" i="4"/>
  <c r="D634" i="1"/>
  <c r="E641" i="4"/>
  <c r="F645" i="4"/>
  <c r="H18" i="3"/>
  <c r="C639" i="1"/>
  <c r="H410" i="1"/>
  <c r="G410" i="1"/>
  <c r="G408" i="1"/>
  <c r="G634" i="1"/>
  <c r="H634" i="1"/>
  <c r="D646" i="4"/>
  <c r="F642" i="4"/>
  <c r="C636" i="1"/>
  <c r="H19" i="3" l="1"/>
  <c r="C640" i="1"/>
  <c r="E645" i="4"/>
  <c r="D635" i="1"/>
  <c r="E646" i="4"/>
  <c r="F646" i="4" s="1"/>
  <c r="D636" i="1"/>
  <c r="G636" i="1" s="1"/>
  <c r="I19" i="3" l="1"/>
  <c r="D640" i="1"/>
  <c r="I18" i="3"/>
  <c r="D639" i="1"/>
  <c r="H636" i="1"/>
  <c r="G635" i="1"/>
  <c r="H635" i="1"/>
  <c r="G640" i="1"/>
  <c r="H7" i="3" l="1"/>
  <c r="I7" i="3" s="1"/>
  <c r="H640" i="1"/>
  <c r="H639" i="1"/>
  <c r="G639" i="1"/>
  <c r="J3" i="9" l="1"/>
  <c r="M272" i="9" s="1"/>
  <c r="K8" i="9" l="1"/>
  <c r="J11" i="9"/>
  <c r="J7" i="9"/>
  <c r="I6" i="9"/>
  <c r="J12" i="9"/>
  <c r="K13" i="9"/>
  <c r="I9" i="9"/>
  <c r="J6" i="9"/>
  <c r="L15" i="9"/>
  <c r="M15" i="9"/>
  <c r="K10" i="9"/>
  <c r="J9" i="9"/>
  <c r="I8" i="9"/>
  <c r="K6" i="9"/>
  <c r="E6" i="9" s="1"/>
  <c r="B6" i="9" s="1"/>
  <c r="J5" i="9"/>
  <c r="I13" i="9"/>
  <c r="K12" i="9"/>
  <c r="I11" i="9"/>
  <c r="K9" i="9"/>
  <c r="J8" i="9"/>
  <c r="I7" i="9"/>
  <c r="K5" i="9"/>
  <c r="H15" i="9"/>
  <c r="H16" i="9"/>
  <c r="G17" i="9"/>
  <c r="G15" i="9"/>
  <c r="E15" i="9" s="1"/>
  <c r="H17" i="9"/>
  <c r="G16" i="9"/>
  <c r="E16" i="9" s="1"/>
  <c r="K11" i="9"/>
  <c r="I12" i="9"/>
  <c r="J10" i="9"/>
  <c r="E10" i="9" s="1"/>
  <c r="B10" i="9" s="1"/>
  <c r="I5" i="9"/>
  <c r="J13" i="9"/>
  <c r="K7" i="9"/>
  <c r="M16" i="9"/>
  <c r="L16" i="9"/>
  <c r="J17" i="9"/>
  <c r="H18" i="9"/>
  <c r="I17" i="9"/>
  <c r="E17" i="9" s="1"/>
  <c r="B17" i="9" s="1"/>
  <c r="L272" i="9"/>
  <c r="F272" i="9" s="1"/>
  <c r="B272" i="9" s="1"/>
  <c r="G18" i="9"/>
  <c r="F15" i="9"/>
  <c r="E5" i="9" l="1"/>
  <c r="B5" i="9" s="1"/>
  <c r="E12" i="9"/>
  <c r="B12" i="9" s="1"/>
  <c r="E8" i="9"/>
  <c r="B8" i="9" s="1"/>
  <c r="E13" i="9"/>
  <c r="B13" i="9" s="1"/>
  <c r="E11" i="9"/>
  <c r="B11" i="9" s="1"/>
  <c r="E9" i="9"/>
  <c r="B9" i="9" s="1"/>
  <c r="E7" i="9"/>
  <c r="B7" i="9" s="1"/>
  <c r="F16" i="9"/>
  <c r="B16" i="9" s="1"/>
  <c r="E18" i="9"/>
  <c r="B18" i="9" s="1"/>
  <c r="F19" i="9"/>
  <c r="B15" i="9"/>
  <c r="E14" i="9" l="1"/>
  <c r="E4" i="9"/>
  <c r="E3" i="9" s="1"/>
  <c r="F14" i="9"/>
  <c r="F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<sst xmlns="http://schemas.openxmlformats.org/spreadsheetml/2006/main" count="4313" uniqueCount="3393">
  <si>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</si>
  <si>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</si>
  <si>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</si>
  <si>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</si>
  <si>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</si>
  <si>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</si>
  <si>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</si>
  <si>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</si>
  <si>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</si>
  <si>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</si>
  <si>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</si>
  <si>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</si>
  <si>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</si>
  <si>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</si>
  <si>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</si>
  <si>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</si>
  <si>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</si>
  <si>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</si>
  <si>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</si>
  <si>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</si>
  <si>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</si>
  <si>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</si>
  <si>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</si>
  <si>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</si>
  <si>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</si>
  <si>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</si>
  <si>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</si>
  <si>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</si>
  <si>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</si>
  <si>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</si>
  <si>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</si>
  <si>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KLOŠTAR PODRAVSKI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</si>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</sst>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9348134</v>
      </c>
      <c r="D2" s="6">
        <f>'PR-RAS'!E6</f>
        <v>10529450.08</v>
      </c>
      <c r="E2" s="6">
        <v>0</v>
      </c>
      <c r="F2" s="6">
        <v>0</v>
      </c>
      <c r="G2" s="7">
        <f t="shared" ref="G2:G264" si="0">(B2/1000)*(C2*1+D2*2)</f>
        <v>30407.034159999999</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8580380</v>
      </c>
      <c r="D46" s="1">
        <f>'PR-RAS'!E50</f>
        <v>9412943.540000001</v>
      </c>
      <c r="E46" s="1">
        <v>0</v>
      </c>
      <c r="F46" s="1">
        <v>0</v>
      </c>
      <c r="G46" s="2">
        <f t="shared" si="0"/>
        <v>1233282.0186000001</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8259488</v>
      </c>
      <c r="D64" s="1">
        <f>'PR-RAS'!E68</f>
        <v>8927951.540000001</v>
      </c>
      <c r="E64" s="1">
        <v>0</v>
      </c>
      <c r="F64" s="1">
        <v>0</v>
      </c>
      <c r="G64" s="2">
        <f t="shared" si="0"/>
        <v>1645269.6380400001</v>
      </c>
      <c r="H64" s="2">
        <f t="shared" si="1"/>
        <v>0.45999999903142452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7874342</v>
      </c>
      <c r="D65" s="1">
        <f>'PR-RAS'!E69</f>
        <v>8762810.8900000006</v>
      </c>
      <c r="E65" s="1">
        <v>0</v>
      </c>
      <c r="F65" s="1">
        <v>0</v>
      </c>
      <c r="G65" s="2">
        <f t="shared" si="0"/>
        <v>1625597.6819200001</v>
      </c>
      <c r="H65" s="2">
        <f t="shared" si="1"/>
        <v>0.10999999940395355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385146</v>
      </c>
      <c r="D66" s="1">
        <f>'PR-RAS'!E70</f>
        <v>165140.65</v>
      </c>
      <c r="E66" s="1">
        <v>0</v>
      </c>
      <c r="F66" s="1">
        <v>0</v>
      </c>
      <c r="G66" s="2">
        <f t="shared" si="0"/>
        <v>46502.774500000007</v>
      </c>
      <c r="H66" s="2">
        <f t="shared" si="1"/>
        <v>0.35000000000582077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320892</v>
      </c>
      <c r="D73" s="1">
        <f>'PR-RAS'!E77</f>
        <v>484992</v>
      </c>
      <c r="E73" s="1">
        <v>0</v>
      </c>
      <c r="F73" s="1">
        <v>0</v>
      </c>
      <c r="G73" s="2">
        <f t="shared" si="0"/>
        <v>92943.072</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5583</v>
      </c>
      <c r="D74" s="1">
        <f>'PR-RAS'!E78</f>
        <v>840</v>
      </c>
      <c r="E74" s="1">
        <v>0</v>
      </c>
      <c r="F74" s="1">
        <v>0</v>
      </c>
      <c r="G74" s="2">
        <f t="shared" si="0"/>
        <v>530.19899999999996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315309</v>
      </c>
      <c r="D76" s="1">
        <f>'PR-RAS'!E80</f>
        <v>484152</v>
      </c>
      <c r="E76" s="1">
        <v>0</v>
      </c>
      <c r="F76" s="1">
        <v>0</v>
      </c>
      <c r="G76" s="2">
        <f t="shared" si="0"/>
        <v>96270.974999999991</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0.44</v>
      </c>
      <c r="E78" s="1">
        <v>0</v>
      </c>
      <c r="F78" s="1">
        <v>0</v>
      </c>
      <c r="G78" s="2">
        <f t="shared" si="0"/>
        <v>0.14476</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0.44</v>
      </c>
      <c r="E79" s="1">
        <v>0</v>
      </c>
      <c r="F79" s="1">
        <v>0</v>
      </c>
      <c r="G79" s="2">
        <f t="shared" si="0"/>
        <v>0.14663999999999999</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0.44</v>
      </c>
      <c r="E81" s="1">
        <v>0</v>
      </c>
      <c r="F81" s="1">
        <v>0</v>
      </c>
      <c r="G81" s="2">
        <f t="shared" si="0"/>
        <v>0.15040000000000001</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172592</v>
      </c>
      <c r="D102" s="1">
        <f>'PR-RAS'!E106</f>
        <v>266612</v>
      </c>
      <c r="E102" s="1">
        <v>0</v>
      </c>
      <c r="F102" s="1">
        <v>0</v>
      </c>
      <c r="G102" s="2">
        <f t="shared" si="0"/>
        <v>71287.415999999997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172592</v>
      </c>
      <c r="D108" s="1">
        <f>'PR-RAS'!E112</f>
        <v>266612</v>
      </c>
      <c r="E108" s="1">
        <v>0</v>
      </c>
      <c r="F108" s="1">
        <v>0</v>
      </c>
      <c r="G108" s="2">
        <f t="shared" si="0"/>
        <v>75522.312000000005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172592</v>
      </c>
      <c r="D113" s="1">
        <f>'PR-RAS'!E117</f>
        <v>266612</v>
      </c>
      <c r="E113" s="1">
        <v>0</v>
      </c>
      <c r="F113" s="1">
        <v>0</v>
      </c>
      <c r="G113" s="2">
        <f t="shared" si="0"/>
        <v>79051.392000000007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4040</v>
      </c>
      <c r="D120" s="1">
        <f>'PR-RAS'!E124</f>
        <v>21626</v>
      </c>
      <c r="E120" s="1">
        <v>0</v>
      </c>
      <c r="F120" s="1">
        <v>0</v>
      </c>
      <c r="G120" s="2">
        <f t="shared" si="0"/>
        <v>5627.7479999999996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3440</v>
      </c>
      <c r="D121" s="1">
        <f>'PR-RAS'!E125</f>
        <v>5530</v>
      </c>
      <c r="E121" s="1">
        <v>0</v>
      </c>
      <c r="F121" s="1">
        <v>0</v>
      </c>
      <c r="G121" s="2">
        <f t="shared" si="0"/>
        <v>1740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1376</v>
      </c>
      <c r="D122" s="1">
        <f>'PR-RAS'!E126</f>
        <v>3586</v>
      </c>
      <c r="E122" s="1">
        <v>0</v>
      </c>
      <c r="F122" s="1">
        <v>0</v>
      </c>
      <c r="G122" s="2">
        <f t="shared" si="0"/>
        <v>1034.308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2064</v>
      </c>
      <c r="D123" s="1">
        <f>'PR-RAS'!E127</f>
        <v>1944</v>
      </c>
      <c r="E123" s="1">
        <v>0</v>
      </c>
      <c r="F123" s="1">
        <v>0</v>
      </c>
      <c r="G123" s="2">
        <f t="shared" si="0"/>
        <v>726.14400000000001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v>
      </c>
      <c r="D124" s="1">
        <f>'PR-RAS'!E128</f>
        <v>16096</v>
      </c>
      <c r="E124" s="1">
        <v>0</v>
      </c>
      <c r="F124" s="1">
        <v>0</v>
      </c>
      <c r="G124" s="2">
        <f t="shared" si="0"/>
        <v>4033.4160000000002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v>
      </c>
      <c r="D125" s="1">
        <f>'PR-RAS'!E129</f>
        <v>10900</v>
      </c>
      <c r="E125" s="1">
        <v>0</v>
      </c>
      <c r="F125" s="1">
        <v>0</v>
      </c>
      <c r="G125" s="2">
        <f t="shared" si="0"/>
        <v>2777.6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5196</v>
      </c>
      <c r="E126" s="1">
        <v>0</v>
      </c>
      <c r="F126" s="1">
        <v>0</v>
      </c>
      <c r="G126" s="2">
        <f t="shared" si="0"/>
        <v>1299</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591121</v>
      </c>
      <c r="D129" s="1">
        <f>'PR-RAS'!E133</f>
        <v>828268.09999999986</v>
      </c>
      <c r="E129" s="1">
        <v>0</v>
      </c>
      <c r="F129" s="1">
        <v>0</v>
      </c>
      <c r="G129" s="2">
        <f t="shared" si="0"/>
        <v>287700.12159999995</v>
      </c>
      <c r="H129" s="2">
        <f t="shared" si="1"/>
        <v>9.9999999860301614E-2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591121</v>
      </c>
      <c r="D130" s="1">
        <f>'PR-RAS'!E134</f>
        <v>828268.09999999986</v>
      </c>
      <c r="E130" s="1">
        <v>0</v>
      </c>
      <c r="F130" s="1">
        <v>0</v>
      </c>
      <c r="G130" s="2">
        <f t="shared" si="0"/>
        <v>289947.77879999997</v>
      </c>
      <c r="H130" s="2">
        <f t="shared" si="1"/>
        <v>9.9999999860301614E-2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535888</v>
      </c>
      <c r="D131" s="1">
        <f>'PR-RAS'!E135</f>
        <v>548394.18999999994</v>
      </c>
      <c r="E131" s="1">
        <v>0</v>
      </c>
      <c r="F131" s="1">
        <v>0</v>
      </c>
      <c r="G131" s="2">
        <f t="shared" si="0"/>
        <v>212247.92939999999</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55233</v>
      </c>
      <c r="D132" s="1">
        <f>'PR-RAS'!E136</f>
        <v>279873.90999999997</v>
      </c>
      <c r="E132" s="1">
        <v>0</v>
      </c>
      <c r="F132" s="1">
        <v>0</v>
      </c>
      <c r="G132" s="2">
        <f t="shared" si="0"/>
        <v>80562.48741999999</v>
      </c>
      <c r="H132" s="2">
        <f t="shared" si="1"/>
        <v>9.0000000025611371E-2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9300052</v>
      </c>
      <c r="D147" s="1">
        <f>'PR-RAS'!E151</f>
        <v>9950266.0099999998</v>
      </c>
      <c r="E147" s="1">
        <v>0</v>
      </c>
      <c r="F147" s="1">
        <v>0</v>
      </c>
      <c r="G147" s="2">
        <f t="shared" si="0"/>
        <v>4263285.2669199994</v>
      </c>
      <c r="H147" s="2">
        <f t="shared" si="1"/>
        <v>9.9999997764825821E-3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8010529</v>
      </c>
      <c r="D148" s="1">
        <f>'PR-RAS'!E152</f>
        <v>8513916.0199999996</v>
      </c>
      <c r="E148" s="1">
        <v>0</v>
      </c>
      <c r="F148" s="1">
        <v>0</v>
      </c>
      <c r="G148" s="2">
        <f t="shared" si="0"/>
        <v>3680639.0728799999</v>
      </c>
      <c r="H148" s="2">
        <f t="shared" si="1"/>
        <v>1.9999999552965164E-2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6660209</v>
      </c>
      <c r="D149" s="1">
        <f>'PR-RAS'!E153</f>
        <v>7070352.9299999997</v>
      </c>
      <c r="E149" s="1">
        <v>0</v>
      </c>
      <c r="F149" s="1">
        <v>0</v>
      </c>
      <c r="G149" s="2">
        <f t="shared" si="0"/>
        <v>3078535.3992799995</v>
      </c>
      <c r="H149" s="2">
        <f t="shared" si="1"/>
        <v>7.0000000298023224E-2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6515504</v>
      </c>
      <c r="D150" s="1">
        <f>'PR-RAS'!E154</f>
        <v>6829830.8899999997</v>
      </c>
      <c r="E150" s="1">
        <v>0</v>
      </c>
      <c r="F150" s="1">
        <v>0</v>
      </c>
      <c r="G150" s="2">
        <f t="shared" si="0"/>
        <v>3006099.7012200002</v>
      </c>
      <c r="H150" s="2">
        <f t="shared" si="1"/>
        <v>0.11000000033527613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30615</v>
      </c>
      <c r="D152" s="1">
        <f>'PR-RAS'!E156</f>
        <v>102160.37</v>
      </c>
      <c r="E152" s="1">
        <v>0</v>
      </c>
      <c r="F152" s="1">
        <v>0</v>
      </c>
      <c r="G152" s="2">
        <f t="shared" si="0"/>
        <v>35475.296739999998</v>
      </c>
      <c r="H152" s="2">
        <f t="shared" si="1"/>
        <v>0.36999999999534339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114090</v>
      </c>
      <c r="D153" s="1">
        <f>'PR-RAS'!E157</f>
        <v>138361.67000000001</v>
      </c>
      <c r="E153" s="1">
        <v>0</v>
      </c>
      <c r="F153" s="1">
        <v>0</v>
      </c>
      <c r="G153" s="2">
        <f t="shared" si="0"/>
        <v>59403.627680000005</v>
      </c>
      <c r="H153" s="2">
        <f t="shared" si="1"/>
        <v>0.32999999998719431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297371</v>
      </c>
      <c r="D154" s="1">
        <f>'PR-RAS'!E158</f>
        <v>313083.96000000002</v>
      </c>
      <c r="E154" s="1">
        <v>0</v>
      </c>
      <c r="F154" s="1">
        <v>0</v>
      </c>
      <c r="G154" s="2">
        <f t="shared" si="0"/>
        <v>141301.45475999999</v>
      </c>
      <c r="H154" s="2">
        <f t="shared" si="1"/>
        <v>3.9999999979045242E-2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1052949</v>
      </c>
      <c r="D155" s="1">
        <f>'PR-RAS'!E159</f>
        <v>1130479.1299999999</v>
      </c>
      <c r="E155" s="1">
        <v>0</v>
      </c>
      <c r="F155" s="1">
        <v>0</v>
      </c>
      <c r="G155" s="2">
        <f t="shared" si="0"/>
        <v>510341.71803999995</v>
      </c>
      <c r="H155" s="2">
        <f t="shared" si="1"/>
        <v>0.12999999988824129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1052949</v>
      </c>
      <c r="D157" s="1">
        <f>'PR-RAS'!E161</f>
        <v>1130479.1299999999</v>
      </c>
      <c r="E157" s="1">
        <v>0</v>
      </c>
      <c r="F157" s="1">
        <v>0</v>
      </c>
      <c r="G157" s="2">
        <f t="shared" si="0"/>
        <v>516969.53255999996</v>
      </c>
      <c r="H157" s="2">
        <f t="shared" si="1"/>
        <v>0.12999999988824129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1226514</v>
      </c>
      <c r="D159" s="1">
        <f>'PR-RAS'!E163</f>
        <v>1347696.82</v>
      </c>
      <c r="E159" s="1">
        <v>0</v>
      </c>
      <c r="F159" s="1">
        <v>0</v>
      </c>
      <c r="G159" s="2">
        <f t="shared" si="0"/>
        <v>619661.40711999999</v>
      </c>
      <c r="H159" s="2">
        <f t="shared" si="1"/>
        <v>0.17999999993480742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252852</v>
      </c>
      <c r="D160" s="1">
        <f>'PR-RAS'!E164</f>
        <v>376408.01999999996</v>
      </c>
      <c r="E160" s="1">
        <v>0</v>
      </c>
      <c r="F160" s="1">
        <v>0</v>
      </c>
      <c r="G160" s="2">
        <f t="shared" si="0"/>
        <v>159901.21836</v>
      </c>
      <c r="H160" s="2">
        <f t="shared" si="1"/>
        <v>1.9999999960418791E-2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2866</v>
      </c>
      <c r="D161" s="1">
        <f>'PR-RAS'!E165</f>
        <v>25659.599999999999</v>
      </c>
      <c r="E161" s="1">
        <v>0</v>
      </c>
      <c r="F161" s="1">
        <v>0</v>
      </c>
      <c r="G161" s="2">
        <f t="shared" si="0"/>
        <v>8669.6319999999996</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248886</v>
      </c>
      <c r="D162" s="1">
        <f>'PR-RAS'!E166</f>
        <v>347998.42</v>
      </c>
      <c r="E162" s="1">
        <v>0</v>
      </c>
      <c r="F162" s="1">
        <v>0</v>
      </c>
      <c r="G162" s="2">
        <f t="shared" si="0"/>
        <v>152126.13724000001</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1100</v>
      </c>
      <c r="D163" s="1">
        <f>'PR-RAS'!E167</f>
        <v>2750</v>
      </c>
      <c r="E163" s="1">
        <v>0</v>
      </c>
      <c r="F163" s="1">
        <v>0</v>
      </c>
      <c r="G163" s="2">
        <f t="shared" si="0"/>
        <v>1069.2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627850</v>
      </c>
      <c r="D165" s="1">
        <f>'PR-RAS'!E169</f>
        <v>725653.31</v>
      </c>
      <c r="E165" s="1">
        <v>0</v>
      </c>
      <c r="F165" s="1">
        <v>0</v>
      </c>
      <c r="G165" s="2">
        <f t="shared" si="0"/>
        <v>340981.68568000005</v>
      </c>
      <c r="H165" s="2">
        <f t="shared" si="1"/>
        <v>0.31000000005587935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53772</v>
      </c>
      <c r="D166" s="1">
        <f>'PR-RAS'!E170</f>
        <v>65742.02</v>
      </c>
      <c r="E166" s="1">
        <v>0</v>
      </c>
      <c r="F166" s="1">
        <v>0</v>
      </c>
      <c r="G166" s="2">
        <f t="shared" si="0"/>
        <v>30567.246600000002</v>
      </c>
      <c r="H166" s="2">
        <f t="shared" si="1"/>
        <v>2.0000000004074536E-2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292246</v>
      </c>
      <c r="D167" s="1">
        <f>'PR-RAS'!E171</f>
        <v>350454.3</v>
      </c>
      <c r="E167" s="1">
        <v>0</v>
      </c>
      <c r="F167" s="1">
        <v>0</v>
      </c>
      <c r="G167" s="2">
        <f t="shared" si="0"/>
        <v>164863.6636</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230960</v>
      </c>
      <c r="D168" s="1">
        <f>'PR-RAS'!E172</f>
        <v>247022.23</v>
      </c>
      <c r="E168" s="1">
        <v>0</v>
      </c>
      <c r="F168" s="1">
        <v>0</v>
      </c>
      <c r="G168" s="2">
        <f t="shared" si="0"/>
        <v>121075.74482000001</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22601</v>
      </c>
      <c r="D169" s="1">
        <f>'PR-RAS'!E173</f>
        <v>44558.9</v>
      </c>
      <c r="E169" s="1">
        <v>0</v>
      </c>
      <c r="F169" s="1">
        <v>0</v>
      </c>
      <c r="G169" s="2">
        <f t="shared" si="0"/>
        <v>18768.758400000002</v>
      </c>
      <c r="H169" s="2">
        <f t="shared" si="1"/>
        <v>9.9999999998544808E-2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27719</v>
      </c>
      <c r="D170" s="1">
        <f>'PR-RAS'!E174</f>
        <v>16767.080000000002</v>
      </c>
      <c r="E170" s="1">
        <v>0</v>
      </c>
      <c r="F170" s="1">
        <v>0</v>
      </c>
      <c r="G170" s="2">
        <f t="shared" si="0"/>
        <v>10351.78404</v>
      </c>
      <c r="H170" s="2">
        <f t="shared" si="1"/>
        <v>8.000000000174623E-2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552</v>
      </c>
      <c r="D172" s="1">
        <f>'PR-RAS'!E176</f>
        <v>1108.78</v>
      </c>
      <c r="E172" s="1">
        <v>0</v>
      </c>
      <c r="F172" s="1">
        <v>0</v>
      </c>
      <c r="G172" s="2">
        <f t="shared" si="0"/>
        <v>473.59476000000001</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286134</v>
      </c>
      <c r="D173" s="1">
        <f>'PR-RAS'!E177</f>
        <v>172505.73</v>
      </c>
      <c r="E173" s="1">
        <v>0</v>
      </c>
      <c r="F173" s="1">
        <v>0</v>
      </c>
      <c r="G173" s="2">
        <f t="shared" si="0"/>
        <v>108557.01911999998</v>
      </c>
      <c r="H173" s="2">
        <f t="shared" si="1"/>
        <v>0.26999999998952262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22160</v>
      </c>
      <c r="D174" s="1">
        <f>'PR-RAS'!E178</f>
        <v>22844.52</v>
      </c>
      <c r="E174" s="1">
        <v>0</v>
      </c>
      <c r="F174" s="1">
        <v>0</v>
      </c>
      <c r="G174" s="2">
        <f t="shared" si="0"/>
        <v>11737.88392</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51299</v>
      </c>
      <c r="D175" s="1">
        <f>'PR-RAS'!E179</f>
        <v>39541.21</v>
      </c>
      <c r="E175" s="1">
        <v>0</v>
      </c>
      <c r="F175" s="1">
        <v>0</v>
      </c>
      <c r="G175" s="2">
        <f t="shared" si="0"/>
        <v>22686.367079999996</v>
      </c>
      <c r="H175" s="2">
        <f t="shared" si="1"/>
        <v>0.20999999999912689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7518</v>
      </c>
      <c r="D176" s="1">
        <f>'PR-RAS'!E180</f>
        <v>961.11</v>
      </c>
      <c r="E176" s="1">
        <v>0</v>
      </c>
      <c r="F176" s="1">
        <v>0</v>
      </c>
      <c r="G176" s="2">
        <f t="shared" si="0"/>
        <v>1652.0384999999999</v>
      </c>
      <c r="H176" s="2">
        <f t="shared" si="1"/>
        <v>0.11000000000001364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40558</v>
      </c>
      <c r="D177" s="1">
        <f>'PR-RAS'!E181</f>
        <v>40069.39</v>
      </c>
      <c r="E177" s="1">
        <v>0</v>
      </c>
      <c r="F177" s="1">
        <v>0</v>
      </c>
      <c r="G177" s="2">
        <f t="shared" si="0"/>
        <v>21242.633279999998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51207</v>
      </c>
      <c r="D179" s="1">
        <f>'PR-RAS'!E183</f>
        <v>34452.080000000002</v>
      </c>
      <c r="E179" s="1">
        <v>0</v>
      </c>
      <c r="F179" s="1">
        <v>0</v>
      </c>
      <c r="G179" s="2">
        <f t="shared" si="0"/>
        <v>21379.786479999999</v>
      </c>
      <c r="H179" s="2">
        <f t="shared" si="1"/>
        <v>8.000000000174623E-2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92073</v>
      </c>
      <c r="D180" s="1">
        <f>'PR-RAS'!E184</f>
        <v>14057.13</v>
      </c>
      <c r="E180" s="1">
        <v>0</v>
      </c>
      <c r="F180" s="1">
        <v>0</v>
      </c>
      <c r="G180" s="2">
        <f t="shared" si="0"/>
        <v>21513.519539999998</v>
      </c>
      <c r="H180" s="2">
        <f t="shared" si="1"/>
        <v>0.12999999999919964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14907</v>
      </c>
      <c r="D181" s="1">
        <f>'PR-RAS'!E185</f>
        <v>15597.5</v>
      </c>
      <c r="E181" s="1">
        <v>0</v>
      </c>
      <c r="F181" s="1">
        <v>0</v>
      </c>
      <c r="G181" s="2">
        <f t="shared" si="0"/>
        <v>8298.36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6412</v>
      </c>
      <c r="D182" s="1">
        <f>'PR-RAS'!E186</f>
        <v>4982.79</v>
      </c>
      <c r="E182" s="1">
        <v>0</v>
      </c>
      <c r="F182" s="1">
        <v>0</v>
      </c>
      <c r="G182" s="2">
        <f t="shared" si="0"/>
        <v>2964.3419799999997</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59678</v>
      </c>
      <c r="D184" s="1">
        <f>'PR-RAS'!E188</f>
        <v>73129.760000000009</v>
      </c>
      <c r="E184" s="1">
        <v>0</v>
      </c>
      <c r="F184" s="1">
        <v>0</v>
      </c>
      <c r="G184" s="2">
        <f t="shared" si="0"/>
        <v>37686.566160000002</v>
      </c>
      <c r="H184" s="2">
        <f t="shared" si="1"/>
        <v>0.23999999999068677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2210</v>
      </c>
      <c r="D186" s="1">
        <f>'PR-RAS'!E190</f>
        <v>4632.17</v>
      </c>
      <c r="E186" s="1">
        <v>0</v>
      </c>
      <c r="F186" s="1">
        <v>0</v>
      </c>
      <c r="G186" s="2">
        <f t="shared" si="0"/>
        <v>2122.7529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3119.01</v>
      </c>
      <c r="E187" s="1">
        <v>0</v>
      </c>
      <c r="F187" s="1">
        <v>0</v>
      </c>
      <c r="G187" s="2">
        <f t="shared" si="0"/>
        <v>1160.27172</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505</v>
      </c>
      <c r="E188" s="1">
        <v>0</v>
      </c>
      <c r="F188" s="1">
        <v>0</v>
      </c>
      <c r="G188" s="2">
        <f t="shared" si="0"/>
        <v>263.67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36743</v>
      </c>
      <c r="D191" s="1">
        <f>'PR-RAS'!E195</f>
        <v>42548.58</v>
      </c>
      <c r="E191" s="1">
        <v>0</v>
      </c>
      <c r="F191" s="1">
        <v>0</v>
      </c>
      <c r="G191" s="2">
        <f t="shared" si="0"/>
        <v>23149.630400000002</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63009</v>
      </c>
      <c r="D192" s="1">
        <f>'PR-RAS'!E196</f>
        <v>8821.98</v>
      </c>
      <c r="E192" s="1">
        <v>0</v>
      </c>
      <c r="F192" s="1">
        <v>0</v>
      </c>
      <c r="G192" s="2">
        <f t="shared" si="0"/>
        <v>15404.715359999998</v>
      </c>
      <c r="H192" s="2">
        <f t="shared" si="1"/>
        <v>2.0000000000436557E-2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63009</v>
      </c>
      <c r="D206" s="1">
        <f>'PR-RAS'!E210</f>
        <v>8821.98</v>
      </c>
      <c r="E206" s="1">
        <v>0</v>
      </c>
      <c r="F206" s="1">
        <v>0</v>
      </c>
      <c r="G206" s="2">
        <f t="shared" si="0"/>
        <v>16533.856799999998</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63009</v>
      </c>
      <c r="D209" s="1">
        <f>'PR-RAS'!E213</f>
        <v>8821.98</v>
      </c>
      <c r="E209" s="1">
        <v>0</v>
      </c>
      <c r="F209" s="1">
        <v>0</v>
      </c>
      <c r="G209" s="2">
        <f t="shared" si="0"/>
        <v>16775.815679999996</v>
      </c>
      <c r="H209" s="2">
        <f t="shared" si="1"/>
        <v>2.0000000000436557E-2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892.26</v>
      </c>
      <c r="E220" s="1">
        <v>0</v>
      </c>
      <c r="F220" s="1">
        <v>0</v>
      </c>
      <c r="G220" s="2">
        <f t="shared" si="0"/>
        <v>390.80988000000002</v>
      </c>
      <c r="H220" s="2">
        <f t="shared" si="1"/>
        <v>0.25999999999999091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892.26</v>
      </c>
      <c r="E243" s="1">
        <v>0</v>
      </c>
      <c r="F243" s="1">
        <v>0</v>
      </c>
      <c r="G243" s="2">
        <f t="shared" si="0"/>
        <v>431.85383999999999</v>
      </c>
      <c r="H243" s="2">
        <f t="shared" si="1"/>
        <v>0.25999999999999091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892.26</v>
      </c>
      <c r="E244" s="1">
        <v>0</v>
      </c>
      <c r="F244" s="1">
        <v>0</v>
      </c>
      <c r="G244" s="2">
        <f t="shared" si="0"/>
        <v>433.63835999999998</v>
      </c>
      <c r="H244" s="2">
        <f t="shared" si="1"/>
        <v>0.25999999999999091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78938.929999999993</v>
      </c>
      <c r="E248" s="1">
        <v>0</v>
      </c>
      <c r="F248" s="1">
        <v>0</v>
      </c>
      <c r="G248" s="2">
        <f t="shared" si="0"/>
        <v>38995.831419999995</v>
      </c>
      <c r="H248" s="2">
        <f t="shared" si="1"/>
        <v>7.0000000006984919E-2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78938.929999999993</v>
      </c>
      <c r="E255" s="1">
        <v>0</v>
      </c>
      <c r="F255" s="1">
        <v>0</v>
      </c>
      <c r="G255" s="2">
        <f t="shared" si="0"/>
        <v>40100.976439999999</v>
      </c>
      <c r="H255" s="2">
        <f t="shared" si="1"/>
        <v>7.0000000006984919E-2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78938.929999999993</v>
      </c>
      <c r="E257" s="1">
        <v>0</v>
      </c>
      <c r="F257" s="1">
        <v>0</v>
      </c>
      <c r="G257" s="2">
        <f t="shared" si="0"/>
        <v>40416.73216</v>
      </c>
      <c r="H257" s="2">
        <f t="shared" si="1"/>
        <v>7.0000000006984919E-2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9300052</v>
      </c>
      <c r="D285" s="1">
        <f>'PR-RAS'!E289</f>
        <v>9950266.0099999998</v>
      </c>
      <c r="E285" s="1">
        <v>0</v>
      </c>
      <c r="F285" s="1">
        <v>0</v>
      </c>
      <c r="G285" s="2">
        <f t="shared" si="8"/>
        <v>8292965.8616799992</v>
      </c>
      <c r="H285" s="2">
        <f t="shared" si="9"/>
        <v>9.9999997764825821E-3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48082</v>
      </c>
      <c r="D286" s="1">
        <f>'PR-RAS'!E290</f>
        <v>579184.0700000003</v>
      </c>
      <c r="E286" s="1">
        <v>0</v>
      </c>
      <c r="F286" s="1">
        <v>0</v>
      </c>
      <c r="G286" s="2">
        <f t="shared" si="8"/>
        <v>343838.28990000015</v>
      </c>
      <c r="H286" s="2">
        <f t="shared" si="9"/>
        <v>7.0000000298023224E-2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62051</v>
      </c>
      <c r="D289" s="1">
        <f>'PR-RAS'!E293</f>
        <v>216782.06</v>
      </c>
      <c r="E289" s="1">
        <v>0</v>
      </c>
      <c r="F289" s="1">
        <v>0</v>
      </c>
      <c r="G289" s="2">
        <f t="shared" si="8"/>
        <v>142737.15456</v>
      </c>
      <c r="H289" s="2">
        <f t="shared" si="9"/>
        <v>5.9999999997671694E-2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22411</v>
      </c>
      <c r="D290" s="1">
        <f>'PR-RAS'!E294</f>
        <v>22274</v>
      </c>
      <c r="E290" s="1">
        <v>0</v>
      </c>
      <c r="F290" s="1">
        <v>0</v>
      </c>
      <c r="G290" s="2">
        <f t="shared" si="8"/>
        <v>19351.150999999998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768</v>
      </c>
      <c r="E291" s="1">
        <v>0</v>
      </c>
      <c r="F291" s="1">
        <v>0</v>
      </c>
      <c r="G291" s="2">
        <f t="shared" si="8"/>
        <v>445.43999999999994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202814</v>
      </c>
      <c r="D345" s="1">
        <f>'PR-RAS'!E350</f>
        <v>373296.26</v>
      </c>
      <c r="E345" s="1">
        <v>0</v>
      </c>
      <c r="F345" s="1">
        <v>0</v>
      </c>
      <c r="G345" s="2">
        <f t="shared" si="8"/>
        <v>326595.84287999995</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152834</v>
      </c>
      <c r="D358" s="1">
        <f>'PR-RAS'!E363</f>
        <v>123422.35</v>
      </c>
      <c r="E358" s="1">
        <v>0</v>
      </c>
      <c r="F358" s="1">
        <v>0</v>
      </c>
      <c r="G358" s="2">
        <f t="shared" si="8"/>
        <v>142685.2959</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4809</v>
      </c>
      <c r="D364" s="1">
        <f>'PR-RAS'!E369</f>
        <v>30000</v>
      </c>
      <c r="E364" s="1">
        <v>0</v>
      </c>
      <c r="F364" s="1">
        <v>0</v>
      </c>
      <c r="G364" s="2">
        <f t="shared" si="8"/>
        <v>23525.666999999998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1490</v>
      </c>
      <c r="D365" s="1">
        <f>'PR-RAS'!E370</f>
        <v>28001</v>
      </c>
      <c r="E365" s="1">
        <v>0</v>
      </c>
      <c r="F365" s="1">
        <v>0</v>
      </c>
      <c r="G365" s="2">
        <f t="shared" si="8"/>
        <v>20927.088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3319</v>
      </c>
      <c r="D367" s="1">
        <f>'PR-RAS'!E372</f>
        <v>0</v>
      </c>
      <c r="E367" s="1">
        <v>0</v>
      </c>
      <c r="F367" s="1">
        <v>0</v>
      </c>
      <c r="G367" s="2">
        <f t="shared" si="8"/>
        <v>1214.7539999999999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1999</v>
      </c>
      <c r="E371" s="1">
        <v>0</v>
      </c>
      <c r="F371" s="1">
        <v>0</v>
      </c>
      <c r="G371" s="2">
        <f t="shared" si="8"/>
        <v>1479.26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148025</v>
      </c>
      <c r="D378" s="1">
        <f>'PR-RAS'!E383</f>
        <v>93422.35</v>
      </c>
      <c r="E378" s="1">
        <v>0</v>
      </c>
      <c r="F378" s="1">
        <v>0</v>
      </c>
      <c r="G378" s="2">
        <f t="shared" si="8"/>
        <v>126245.8769</v>
      </c>
      <c r="H378" s="2">
        <f t="shared" si="9"/>
        <v>0.35000000000582077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148025</v>
      </c>
      <c r="D379" s="1">
        <f>'PR-RAS'!E384</f>
        <v>93422.35</v>
      </c>
      <c r="E379" s="1">
        <v>0</v>
      </c>
      <c r="F379" s="1">
        <v>0</v>
      </c>
      <c r="G379" s="2">
        <f t="shared" si="8"/>
        <v>126580.7466</v>
      </c>
      <c r="H379" s="2">
        <f t="shared" si="9"/>
        <v>0.35000000000582077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49980</v>
      </c>
      <c r="D397" s="1">
        <f>'PR-RAS'!E402</f>
        <v>249873.91</v>
      </c>
      <c r="E397" s="1">
        <v>0</v>
      </c>
      <c r="F397" s="1">
        <v>0</v>
      </c>
      <c r="G397" s="2">
        <f t="shared" si="8"/>
        <v>217692.21672000003</v>
      </c>
      <c r="H397" s="2">
        <f t="shared" si="9"/>
        <v>8.999999999650754E-2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49980</v>
      </c>
      <c r="D398" s="1">
        <f>'PR-RAS'!E403</f>
        <v>249873.91</v>
      </c>
      <c r="E398" s="1">
        <v>0</v>
      </c>
      <c r="F398" s="1">
        <v>0</v>
      </c>
      <c r="G398" s="2">
        <f t="shared" si="8"/>
        <v>218241.94454000003</v>
      </c>
      <c r="H398" s="2">
        <f t="shared" si="9"/>
        <v>8.999999999650754E-2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202814</v>
      </c>
      <c r="D403" s="1">
        <f>'PR-RAS'!E408</f>
        <v>373296.26</v>
      </c>
      <c r="E403" s="1">
        <v>0</v>
      </c>
      <c r="F403" s="1">
        <v>0</v>
      </c>
      <c r="G403" s="2">
        <f t="shared" si="8"/>
        <v>381661.42104000004</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9348134</v>
      </c>
      <c r="D407" s="1">
        <f>'PR-RAS'!E412</f>
        <v>10529450.08</v>
      </c>
      <c r="E407" s="1">
        <v>0</v>
      </c>
      <c r="F407" s="1">
        <v>0</v>
      </c>
      <c r="G407" s="2">
        <f t="shared" si="8"/>
        <v>12345255.868960001</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9502866</v>
      </c>
      <c r="D408" s="1">
        <f>'PR-RAS'!E413</f>
        <v>10323562.27</v>
      </c>
      <c r="E408" s="1">
        <v>0</v>
      </c>
      <c r="F408" s="1">
        <v>0</v>
      </c>
      <c r="G408" s="2">
        <f t="shared" si="8"/>
        <v>12271046.14978</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205887.81000000052</v>
      </c>
      <c r="E409" s="1">
        <v>0</v>
      </c>
      <c r="F409" s="1">
        <v>0</v>
      </c>
      <c r="G409" s="2">
        <f t="shared" si="8"/>
        <v>168004.4529600004</v>
      </c>
      <c r="H409" s="2">
        <f t="shared" si="9"/>
        <v>0.18999999947845936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154732</v>
      </c>
      <c r="D410" s="1">
        <f>'PR-RAS'!E415</f>
        <v>0</v>
      </c>
      <c r="E410" s="1">
        <v>0</v>
      </c>
      <c r="F410" s="1">
        <v>0</v>
      </c>
      <c r="G410" s="2">
        <f t="shared" si="8"/>
        <v>63285.387999999999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62051</v>
      </c>
      <c r="D412" s="1">
        <f>'PR-RAS'!E417</f>
        <v>216782.06</v>
      </c>
      <c r="E412" s="1">
        <v>0</v>
      </c>
      <c r="F412" s="1">
        <v>0</v>
      </c>
      <c r="G412" s="2">
        <f t="shared" si="8"/>
        <v>203697.81431999998</v>
      </c>
      <c r="H412" s="2">
        <f t="shared" si="9"/>
        <v>5.9999999997671694E-2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22411</v>
      </c>
      <c r="D413" s="1">
        <f>'PR-RAS'!E418</f>
        <v>22274</v>
      </c>
      <c r="E413" s="1">
        <v>0</v>
      </c>
      <c r="F413" s="1">
        <v>0</v>
      </c>
      <c r="G413" s="2">
        <f t="shared" si="8"/>
        <v>27587.108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9348134</v>
      </c>
      <c r="D633" s="1">
        <f>'PR-RAS'!E639</f>
        <v>10529450.08</v>
      </c>
      <c r="E633" s="1">
        <v>0</v>
      </c>
      <c r="F633" s="1">
        <v>0</v>
      </c>
      <c r="G633" s="2">
        <f t="shared" si="10"/>
        <v>19217245.589120001</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9502866</v>
      </c>
      <c r="D634" s="1">
        <f>'PR-RAS'!E640</f>
        <v>10323562.27</v>
      </c>
      <c r="E634" s="1">
        <v>0</v>
      </c>
      <c r="F634" s="1">
        <v>0</v>
      </c>
      <c r="G634" s="2">
        <f t="shared" si="10"/>
        <v>19084944.01182</v>
      </c>
      <c r="H634" s="2">
        <f t="shared" si="11"/>
        <v>0.26999999955296516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205887.81000000052</v>
      </c>
      <c r="E635" s="1">
        <v>0</v>
      </c>
      <c r="F635" s="1">
        <v>0</v>
      </c>
      <c r="G635" s="2">
        <f t="shared" si="10"/>
        <v>261065.74308000066</v>
      </c>
      <c r="H635" s="2">
        <f t="shared" si="11"/>
        <v>0.18999999947845936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154732</v>
      </c>
      <c r="D636" s="1">
        <f>'PR-RAS'!E642</f>
        <v>0</v>
      </c>
      <c r="E636" s="1">
        <v>0</v>
      </c>
      <c r="F636" s="1">
        <v>0</v>
      </c>
      <c r="G636" s="2">
        <f t="shared" si="10"/>
        <v>98254.82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62051</v>
      </c>
      <c r="D638" s="1">
        <f>'PR-RAS'!E644</f>
        <v>216782.06</v>
      </c>
      <c r="E638" s="1">
        <v>0</v>
      </c>
      <c r="F638" s="1">
        <v>0</v>
      </c>
      <c r="G638" s="2">
        <f t="shared" si="10"/>
        <v>315706.83143999998</v>
      </c>
      <c r="H638" s="2">
        <f t="shared" si="11"/>
        <v>5.9999999997671694E-2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216783</v>
      </c>
      <c r="D640" s="1">
        <f>'PR-RAS'!E646</f>
        <v>10894.249999999476</v>
      </c>
      <c r="E640" s="1">
        <v>0</v>
      </c>
      <c r="F640" s="1">
        <v>0</v>
      </c>
      <c r="G640" s="2">
        <f t="shared" si="10"/>
        <v>152447.18849999932</v>
      </c>
      <c r="H640" s="2">
        <f t="shared" si="11"/>
        <v>0.24999999947613105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598335</v>
      </c>
      <c r="D643" s="1">
        <f>'PR-RAS'!E650</f>
        <v>698328.51</v>
      </c>
      <c r="E643" s="1">
        <v>0</v>
      </c>
      <c r="F643" s="1">
        <v>0</v>
      </c>
      <c r="G643" s="2">
        <f t="shared" si="10"/>
        <v>1280784.87684</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598335</v>
      </c>
      <c r="D644" s="1">
        <f>'PR-RAS'!E651</f>
        <v>698328.51</v>
      </c>
      <c r="E644" s="1">
        <v>0</v>
      </c>
      <c r="F644" s="1">
        <v>0</v>
      </c>
      <c r="G644" s="2">
        <f t="shared" si="10"/>
        <v>1282779.86886</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72</v>
      </c>
      <c r="D647" s="1">
        <f>'PR-RAS'!E654</f>
        <v>71</v>
      </c>
      <c r="E647" s="1">
        <v>0</v>
      </c>
      <c r="F647" s="1">
        <v>0</v>
      </c>
      <c r="G647" s="2">
        <f t="shared" si="10"/>
        <v>138.244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7844162</v>
      </c>
      <c r="D668" s="1">
        <f>'PR-RAS'!E675</f>
        <v>8733343.2799999993</v>
      </c>
      <c r="E668" s="1">
        <v>0</v>
      </c>
      <c r="F668" s="1">
        <v>0</v>
      </c>
      <c r="G668" s="2">
        <f t="shared" si="10"/>
        <v>16882335.989519998</v>
      </c>
      <c r="H668" s="2">
        <f t="shared" si="11"/>
        <v>0.27999999932944775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30180</v>
      </c>
      <c r="D669" s="1">
        <f>'PR-RAS'!E676</f>
        <v>29467.61</v>
      </c>
      <c r="E669" s="1">
        <v>0</v>
      </c>
      <c r="F669" s="1">
        <v>0</v>
      </c>
      <c r="G669" s="2">
        <f t="shared" si="10"/>
        <v>59528.966960000005</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385146</v>
      </c>
      <c r="D670" s="1">
        <f>'PR-RAS'!E677</f>
        <v>165140.65</v>
      </c>
      <c r="E670" s="1">
        <v>0</v>
      </c>
      <c r="F670" s="1">
        <v>0</v>
      </c>
      <c r="G670" s="2">
        <f t="shared" si="10"/>
        <v>478620.86370000005</v>
      </c>
      <c r="H670" s="2">
        <f t="shared" si="11"/>
        <v>0.35000000000582077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172592</v>
      </c>
      <c r="D703" s="1">
        <f>'PR-RAS'!E710</f>
        <v>247117</v>
      </c>
      <c r="E703" s="1">
        <v>0</v>
      </c>
      <c r="F703" s="1">
        <v>0</v>
      </c>
      <c r="G703" s="2">
        <f t="shared" si="10"/>
        <v>468111.85199999996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30887</v>
      </c>
      <c r="D709" s="1">
        <f>'PR-RAS'!E716</f>
        <v>29524.55</v>
      </c>
      <c r="E709" s="1">
        <v>0</v>
      </c>
      <c r="F709" s="1">
        <v>0</v>
      </c>
      <c r="G709" s="2">
        <f t="shared" si="10"/>
        <v>63674.758800000003</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10999</v>
      </c>
      <c r="D710" s="1">
        <f>'PR-RAS'!E717</f>
        <v>4003.58</v>
      </c>
      <c r="E710" s="1">
        <v>0</v>
      </c>
      <c r="F710" s="1">
        <v>0</v>
      </c>
      <c r="G710" s="2">
        <f t="shared" si="10"/>
        <v>13475.36744</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248886</v>
      </c>
      <c r="D711" s="1">
        <f>'PR-RAS'!E718</f>
        <v>347998.42</v>
      </c>
      <c r="E711" s="1">
        <v>0</v>
      </c>
      <c r="F711" s="1">
        <v>0</v>
      </c>
      <c r="G711" s="2">
        <f t="shared" si="10"/>
        <v>670866.81639999989</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15500</v>
      </c>
      <c r="D713" s="1">
        <f>'PR-RAS'!E720</f>
        <v>2992.68</v>
      </c>
      <c r="E713" s="1">
        <v>0</v>
      </c>
      <c r="F713" s="1">
        <v>0</v>
      </c>
      <c r="G713" s="2">
        <f t="shared" si="10"/>
        <v>15297.57632</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1620</v>
      </c>
      <c r="D715" s="1">
        <f>'PR-RAS'!E722</f>
        <v>810</v>
      </c>
      <c r="E715" s="1">
        <v>0</v>
      </c>
      <c r="F715" s="1">
        <v>0</v>
      </c>
      <c r="G715" s="2">
        <f t="shared" si="10"/>
        <v>2313.3599999999997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78938.929999999993</v>
      </c>
      <c r="E821" s="1">
        <v>0</v>
      </c>
      <c r="F821" s="1">
        <v>0</v>
      </c>
      <c r="G821" s="2">
        <f t="shared" si="18"/>
        <v>129459.84519999998</v>
      </c>
      <c r="H821" s="2">
        <f t="shared" si="19"/>
        <v>7.0000000006984919E-2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15246061</v>
      </c>
      <c r="D984" s="6">
        <f>BILANCA!E6</f>
        <v>15239247.719999997</v>
      </c>
      <c r="E984" s="6">
        <v>0</v>
      </c>
      <c r="F984" s="6">
        <v>0</v>
      </c>
      <c r="G984" s="7">
        <f t="shared" ref="G984:G1241" si="22">B984/1000*C984+B984/500*D984</f>
        <v>45724.556439999993</v>
      </c>
      <c r="H984" s="7">
        <f t="shared" si="19"/>
        <v>0.28000000305473804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15188384</v>
      </c>
      <c r="D985" s="1">
        <f>BILANCA!E7</f>
        <v>15153697.379999997</v>
      </c>
      <c r="E985" s="1">
        <v>0</v>
      </c>
      <c r="F985" s="1">
        <v>0</v>
      </c>
      <c r="G985" s="2">
        <f t="shared" si="22"/>
        <v>90991.557519999988</v>
      </c>
      <c r="H985" s="2">
        <f t="shared" si="19"/>
        <v>0.37999999709427357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893764</v>
      </c>
      <c r="D986" s="1">
        <f>BILANCA!E8</f>
        <v>893764.11</v>
      </c>
      <c r="E986" s="1">
        <v>0</v>
      </c>
      <c r="F986" s="1">
        <v>0</v>
      </c>
      <c r="G986" s="2">
        <f t="shared" si="22"/>
        <v>8043.8766599999999</v>
      </c>
      <c r="H986" s="2">
        <f t="shared" si="19"/>
        <v>0.10999999998603016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893764</v>
      </c>
      <c r="D987" s="1">
        <f>BILANCA!E9</f>
        <v>893764.11</v>
      </c>
      <c r="E987" s="1">
        <v>0</v>
      </c>
      <c r="F987" s="1">
        <v>0</v>
      </c>
      <c r="G987" s="2">
        <f t="shared" si="22"/>
        <v>10725.168879999999</v>
      </c>
      <c r="H987" s="2">
        <f t="shared" si="19"/>
        <v>0.10999999998603016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14294620</v>
      </c>
      <c r="D990" s="1">
        <f>BILANCA!E12</f>
        <v>14259933.269999998</v>
      </c>
      <c r="E990" s="1">
        <v>0</v>
      </c>
      <c r="F990" s="1">
        <v>0</v>
      </c>
      <c r="G990" s="2">
        <f t="shared" si="22"/>
        <v>299701.40577999997</v>
      </c>
      <c r="H990" s="2">
        <f t="shared" si="19"/>
        <v>0.26999999769032001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14163465</v>
      </c>
      <c r="D991" s="1">
        <f>BILANCA!E13</f>
        <v>14134829.499999998</v>
      </c>
      <c r="E991" s="1">
        <v>0</v>
      </c>
      <c r="F991" s="1">
        <v>0</v>
      </c>
      <c r="G991" s="2">
        <f t="shared" si="22"/>
        <v>339464.99199999997</v>
      </c>
      <c r="H991" s="2">
        <f t="shared" si="19"/>
        <v>0.50000000186264515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22218451</v>
      </c>
      <c r="D993" s="1">
        <f>BILANCA!E15</f>
        <v>22468324.399999999</v>
      </c>
      <c r="E993" s="1">
        <v>0</v>
      </c>
      <c r="F993" s="1">
        <v>0</v>
      </c>
      <c r="G993" s="2">
        <f t="shared" si="22"/>
        <v>671550.99799999991</v>
      </c>
      <c r="H993" s="2">
        <f t="shared" si="19"/>
        <v>0.39999999850988388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8054986</v>
      </c>
      <c r="D996" s="1">
        <f>BILANCA!E18</f>
        <v>8333494.9000000004</v>
      </c>
      <c r="E996" s="1">
        <v>0</v>
      </c>
      <c r="F996" s="1">
        <v>0</v>
      </c>
      <c r="G996" s="2">
        <f t="shared" si="22"/>
        <v>321385.68539999996</v>
      </c>
      <c r="H996" s="2">
        <f t="shared" si="19"/>
        <v>9.999999962747097E-2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102533</v>
      </c>
      <c r="D997" s="1">
        <f>BILANCA!E19</f>
        <v>85432.329999999842</v>
      </c>
      <c r="E997" s="1">
        <v>0</v>
      </c>
      <c r="F997" s="1">
        <v>0</v>
      </c>
      <c r="G997" s="2">
        <f t="shared" si="22"/>
        <v>3827.5672399999958</v>
      </c>
      <c r="H997" s="2">
        <f t="shared" si="19"/>
        <v>0.32999999984167516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1514657</v>
      </c>
      <c r="D998" s="1">
        <f>BILANCA!E20</f>
        <v>1508846.27</v>
      </c>
      <c r="E998" s="1">
        <v>0</v>
      </c>
      <c r="F998" s="1">
        <v>0</v>
      </c>
      <c r="G998" s="2">
        <f t="shared" si="22"/>
        <v>67985.243099999992</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14913</v>
      </c>
      <c r="D999" s="1">
        <f>BILANCA!E21</f>
        <v>11998.91</v>
      </c>
      <c r="E999" s="1">
        <v>0</v>
      </c>
      <c r="F999" s="1">
        <v>0</v>
      </c>
      <c r="G999" s="2">
        <f t="shared" si="22"/>
        <v>622.57312000000002</v>
      </c>
      <c r="H999" s="2">
        <f t="shared" si="19"/>
        <v>9.0000000000145519E-2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19161</v>
      </c>
      <c r="D1000" s="1">
        <f>BILANCA!E22</f>
        <v>19161.009999999998</v>
      </c>
      <c r="E1000" s="1">
        <v>0</v>
      </c>
      <c r="F1000" s="1">
        <v>0</v>
      </c>
      <c r="G1000" s="2">
        <f t="shared" si="22"/>
        <v>977.21134000000006</v>
      </c>
      <c r="H1000" s="2">
        <f t="shared" si="19"/>
        <v>9.9999999983992893E-3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1028</v>
      </c>
      <c r="D1002" s="1">
        <f>BILANCA!E24</f>
        <v>1027.7</v>
      </c>
      <c r="E1002" s="1">
        <v>0</v>
      </c>
      <c r="F1002" s="1">
        <v>0</v>
      </c>
      <c r="G1002" s="2">
        <f t="shared" si="22"/>
        <v>58.584599999999995</v>
      </c>
      <c r="H1002" s="2">
        <f t="shared" si="19"/>
        <v>0.29999999999995453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46398</v>
      </c>
      <c r="D1003" s="1">
        <f>BILANCA!E25</f>
        <v>46398.21</v>
      </c>
      <c r="E1003" s="1">
        <v>0</v>
      </c>
      <c r="F1003" s="1">
        <v>0</v>
      </c>
      <c r="G1003" s="2">
        <f t="shared" si="22"/>
        <v>2783.8883999999998</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278383</v>
      </c>
      <c r="D1004" s="1">
        <f>BILANCA!E26</f>
        <v>280381.89</v>
      </c>
      <c r="E1004" s="1">
        <v>0</v>
      </c>
      <c r="F1004" s="1">
        <v>0</v>
      </c>
      <c r="G1004" s="2">
        <f t="shared" si="22"/>
        <v>17622.082380000003</v>
      </c>
      <c r="H1004" s="2">
        <f t="shared" si="19"/>
        <v>0.10999999998603016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1772007</v>
      </c>
      <c r="D1006" s="1">
        <f>BILANCA!E28</f>
        <v>1782381.66</v>
      </c>
      <c r="E1006" s="1">
        <v>0</v>
      </c>
      <c r="F1006" s="1">
        <v>0</v>
      </c>
      <c r="G1006" s="2">
        <f t="shared" si="22"/>
        <v>122745.71735999998</v>
      </c>
      <c r="H1006" s="2">
        <f t="shared" si="19"/>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272679</v>
      </c>
      <c r="D1008" s="1">
        <f>BILANCA!E30</f>
        <v>272678.99</v>
      </c>
      <c r="E1008" s="1">
        <v>0</v>
      </c>
      <c r="F1008" s="1">
        <v>0</v>
      </c>
      <c r="G1008" s="2">
        <f t="shared" si="22"/>
        <v>20450.924500000001</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272679</v>
      </c>
      <c r="D1012" s="1">
        <f>BILANCA!E34</f>
        <v>272678.99</v>
      </c>
      <c r="E1012" s="1">
        <v>0</v>
      </c>
      <c r="F1012" s="1">
        <v>0</v>
      </c>
      <c r="G1012" s="2">
        <f t="shared" si="22"/>
        <v>23723.07242</v>
      </c>
      <c r="H1012" s="2">
        <f t="shared" si="19"/>
        <v>1.0000000009313226E-2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28580</v>
      </c>
      <c r="D1013" s="1">
        <f>BILANCA!E35</f>
        <v>39650.680000000051</v>
      </c>
      <c r="E1013" s="1">
        <v>0</v>
      </c>
      <c r="F1013" s="1">
        <v>0</v>
      </c>
      <c r="G1013" s="2">
        <f t="shared" si="22"/>
        <v>3236.440800000003</v>
      </c>
      <c r="H1013" s="2">
        <f t="shared" si="19"/>
        <v>0.31999999994877726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506052</v>
      </c>
      <c r="D1014" s="1">
        <f>BILANCA!E36</f>
        <v>478064.9</v>
      </c>
      <c r="E1014" s="1">
        <v>0</v>
      </c>
      <c r="F1014" s="1">
        <v>0</v>
      </c>
      <c r="G1014" s="2">
        <f t="shared" si="22"/>
        <v>45327.635800000004</v>
      </c>
      <c r="H1014" s="2">
        <f t="shared" si="19"/>
        <v>9.9999999976716936E-2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477472</v>
      </c>
      <c r="D1018" s="1">
        <f>BILANCA!E40</f>
        <v>438414.22</v>
      </c>
      <c r="E1018" s="1">
        <v>0</v>
      </c>
      <c r="F1018" s="1">
        <v>0</v>
      </c>
      <c r="G1018" s="2">
        <f t="shared" si="22"/>
        <v>47400.515400000004</v>
      </c>
      <c r="H1018" s="2">
        <f t="shared" si="19"/>
        <v>0.21999999997206032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42</v>
      </c>
      <c r="D1019" s="1">
        <f>BILANCA!E41</f>
        <v>20.760000000000005</v>
      </c>
      <c r="E1019" s="1">
        <v>0</v>
      </c>
      <c r="F1019" s="1">
        <v>0</v>
      </c>
      <c r="G1019" s="2">
        <f t="shared" si="22"/>
        <v>3.0067200000000001</v>
      </c>
      <c r="H1019" s="2">
        <f t="shared" si="19"/>
        <v>0.23999999999999488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104</v>
      </c>
      <c r="D1020" s="1">
        <f>BILANCA!E42</f>
        <v>103.64</v>
      </c>
      <c r="E1020" s="1">
        <v>0</v>
      </c>
      <c r="F1020" s="1">
        <v>0</v>
      </c>
      <c r="G1020" s="2">
        <f t="shared" si="22"/>
        <v>11.51736</v>
      </c>
      <c r="H1020" s="2">
        <f t="shared" si="19"/>
        <v>0.35999999999999943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62</v>
      </c>
      <c r="D1022" s="1">
        <f>BILANCA!E44</f>
        <v>82.88</v>
      </c>
      <c r="E1022" s="1">
        <v>0</v>
      </c>
      <c r="F1022" s="1">
        <v>0</v>
      </c>
      <c r="G1022" s="2">
        <f t="shared" si="22"/>
        <v>8.8826399999999985</v>
      </c>
      <c r="H1022" s="2">
        <f t="shared" si="19"/>
        <v>0.12000000000000455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360253</v>
      </c>
      <c r="D1032" s="1">
        <f>BILANCA!E54</f>
        <v>374780.85</v>
      </c>
      <c r="E1032" s="1">
        <v>0</v>
      </c>
      <c r="F1032" s="1">
        <v>0</v>
      </c>
      <c r="G1032" s="2">
        <f t="shared" si="22"/>
        <v>54380.920299999998</v>
      </c>
      <c r="H1032" s="2">
        <f t="shared" si="19"/>
        <v>0.15000000002328306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360253</v>
      </c>
      <c r="D1033" s="1">
        <f>BILANCA!E55</f>
        <v>374780.85</v>
      </c>
      <c r="E1033" s="1">
        <v>0</v>
      </c>
      <c r="F1033" s="1">
        <v>0</v>
      </c>
      <c r="G1033" s="2">
        <f t="shared" si="22"/>
        <v>55490.735000000001</v>
      </c>
      <c r="H1033" s="2">
        <f t="shared" si="19"/>
        <v>0.15000000002328306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57677</v>
      </c>
      <c r="D1046" s="1">
        <f>BILANCA!E68</f>
        <v>85550.34</v>
      </c>
      <c r="E1046" s="1">
        <v>0</v>
      </c>
      <c r="F1046" s="1">
        <v>0</v>
      </c>
      <c r="G1046" s="2">
        <f t="shared" si="22"/>
        <v>14412.993839999999</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35266</v>
      </c>
      <c r="D1056" s="1">
        <f>BILANCA!E78</f>
        <v>28078.77</v>
      </c>
      <c r="E1056" s="1">
        <v>0</v>
      </c>
      <c r="F1056" s="1">
        <v>0</v>
      </c>
      <c r="G1056" s="2">
        <f t="shared" si="22"/>
        <v>6673.9184199999991</v>
      </c>
      <c r="H1056" s="2">
        <f t="shared" si="19"/>
        <v>0.22999999999956344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35266</v>
      </c>
      <c r="D1064" s="1">
        <f>BILANCA!E86</f>
        <v>28078.77</v>
      </c>
      <c r="E1064" s="1">
        <v>0</v>
      </c>
      <c r="F1064" s="1">
        <v>0</v>
      </c>
      <c r="G1064" s="2">
        <f t="shared" si="22"/>
        <v>7405.3067400000009</v>
      </c>
      <c r="H1064" s="2">
        <f t="shared" si="19"/>
        <v>0.22999999999956344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22411</v>
      </c>
      <c r="D1124" s="1">
        <f>BILANCA!E146</f>
        <v>57471.57</v>
      </c>
      <c r="E1124" s="1">
        <v>0</v>
      </c>
      <c r="F1124" s="1">
        <v>0</v>
      </c>
      <c r="G1124" s="2">
        <f t="shared" si="22"/>
        <v>19366.933739999997</v>
      </c>
      <c r="H1124" s="2">
        <f t="shared" si="23"/>
        <v>0.43000000000029104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22411</v>
      </c>
      <c r="D1137" s="1">
        <f>BILANCA!E159</f>
        <v>21506</v>
      </c>
      <c r="E1137" s="1">
        <v>0</v>
      </c>
      <c r="F1137" s="1">
        <v>0</v>
      </c>
      <c r="G1137" s="2">
        <f t="shared" si="22"/>
        <v>10075.142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768</v>
      </c>
      <c r="E1138" s="1">
        <v>0</v>
      </c>
      <c r="F1138" s="1">
        <v>0</v>
      </c>
      <c r="G1138" s="2">
        <f t="shared" si="22"/>
        <v>238.07999999999998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35197.57</v>
      </c>
      <c r="E1139" s="1">
        <v>0</v>
      </c>
      <c r="F1139" s="1">
        <v>0</v>
      </c>
      <c r="G1139" s="2">
        <f t="shared" si="22"/>
        <v>10981.64184</v>
      </c>
      <c r="H1139" s="2">
        <f t="shared" si="23"/>
        <v>0.43000000000029104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15246061</v>
      </c>
      <c r="D1152" s="1">
        <f>BILANCA!E175</f>
        <v>15239247.720000001</v>
      </c>
      <c r="E1152" s="1">
        <v>0</v>
      </c>
      <c r="F1152" s="1">
        <v>0</v>
      </c>
      <c r="G1152" s="2">
        <f t="shared" si="22"/>
        <v>7727450.0383600006</v>
      </c>
      <c r="H1152" s="2">
        <f t="shared" si="23"/>
        <v>0.27999999932944775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252049</v>
      </c>
      <c r="D1153" s="1">
        <f>BILANCA!E176</f>
        <v>74170.59</v>
      </c>
      <c r="E1153" s="1">
        <v>0</v>
      </c>
      <c r="F1153" s="1">
        <v>0</v>
      </c>
      <c r="G1153" s="2">
        <f t="shared" si="22"/>
        <v>68066.330600000001</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251931</v>
      </c>
      <c r="D1154" s="1">
        <f>BILANCA!E177</f>
        <v>74170.59</v>
      </c>
      <c r="E1154" s="1">
        <v>0</v>
      </c>
      <c r="F1154" s="1">
        <v>0</v>
      </c>
      <c r="G1154" s="2">
        <f t="shared" si="22"/>
        <v>68446.542780000003</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v>
      </c>
      <c r="D1155" s="1">
        <f>BILANCA!E178</f>
        <v>0</v>
      </c>
      <c r="E1155" s="1">
        <v>0</v>
      </c>
      <c r="F1155" s="1">
        <v>0</v>
      </c>
      <c r="G1155" s="2">
        <f t="shared" si="22"/>
        <v>11.007999999999999</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66187</v>
      </c>
      <c r="D1156" s="1">
        <f>BILANCA!E179</f>
        <v>46091.82</v>
      </c>
      <c r="E1156" s="1">
        <v>0</v>
      </c>
      <c r="F1156" s="1">
        <v>0</v>
      </c>
      <c r="G1156" s="2">
        <f t="shared" si="22"/>
        <v>27398.120719999999</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185680</v>
      </c>
      <c r="D1165" s="1">
        <f>BILANCA!E188</f>
        <v>28078.77</v>
      </c>
      <c r="E1165" s="1">
        <v>0</v>
      </c>
      <c r="F1165" s="1">
        <v>0</v>
      </c>
      <c r="G1165" s="2">
        <f t="shared" si="22"/>
        <v>44014.432280000001</v>
      </c>
      <c r="H1165" s="2">
        <f t="shared" si="23"/>
        <v>0.22999999999956344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118</v>
      </c>
      <c r="D1211" s="1">
        <f>BILANCA!E234</f>
        <v>0</v>
      </c>
      <c r="E1211" s="1">
        <v>0</v>
      </c>
      <c r="F1211" s="1">
        <v>0</v>
      </c>
      <c r="G1211" s="2">
        <f t="shared" si="22"/>
        <v>26.904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118</v>
      </c>
      <c r="D1213" s="1">
        <f>BILANCA!E236</f>
        <v>0</v>
      </c>
      <c r="E1213" s="1">
        <v>0</v>
      </c>
      <c r="F1213" s="1">
        <v>0</v>
      </c>
      <c r="G1213" s="2">
        <f t="shared" si="22"/>
        <v>27.14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14994012</v>
      </c>
      <c r="D1214" s="1">
        <f>BILANCA!E237</f>
        <v>15165077.130000001</v>
      </c>
      <c r="E1214" s="1">
        <v>0</v>
      </c>
      <c r="F1214" s="1">
        <v>0</v>
      </c>
      <c r="G1214" s="2">
        <f t="shared" si="22"/>
        <v>10469882.406060001</v>
      </c>
      <c r="H1214" s="2">
        <f t="shared" si="23"/>
        <v>0.13000000081956387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15188384</v>
      </c>
      <c r="D1215" s="1">
        <f>BILANCA!E238</f>
        <v>15153697.380000001</v>
      </c>
      <c r="E1215" s="1">
        <v>0</v>
      </c>
      <c r="F1215" s="1">
        <v>0</v>
      </c>
      <c r="G1215" s="2">
        <f t="shared" si="22"/>
        <v>10555020.672320001</v>
      </c>
      <c r="H1215" s="2">
        <f t="shared" si="23"/>
        <v>0.38000000081956387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15188384</v>
      </c>
      <c r="D1216" s="1">
        <f>BILANCA!E239</f>
        <v>15153697.380000001</v>
      </c>
      <c r="E1216" s="1">
        <v>0</v>
      </c>
      <c r="F1216" s="1">
        <v>0</v>
      </c>
      <c r="G1216" s="2">
        <f t="shared" si="22"/>
        <v>10600516.451080002</v>
      </c>
      <c r="H1216" s="2">
        <f t="shared" si="23"/>
        <v>0.38000000081956387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15009075</v>
      </c>
      <c r="D1217" s="1">
        <f>BILANCA!E240</f>
        <v>14975342.24</v>
      </c>
      <c r="E1217" s="1">
        <v>0</v>
      </c>
      <c r="F1217" s="1">
        <v>0</v>
      </c>
      <c r="G1217" s="2">
        <f t="shared" si="22"/>
        <v>10520583.718320001</v>
      </c>
      <c r="H1217" s="2">
        <f t="shared" si="23"/>
        <v>0.24000000022351742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179309</v>
      </c>
      <c r="D1218" s="1">
        <f>BILANCA!E241</f>
        <v>178355.14</v>
      </c>
      <c r="E1218" s="1">
        <v>0</v>
      </c>
      <c r="F1218" s="1">
        <v>0</v>
      </c>
      <c r="G1218" s="2">
        <f t="shared" si="22"/>
        <v>125964.53080000001</v>
      </c>
      <c r="H1218" s="2">
        <f t="shared" si="23"/>
        <v>0.14000000001396984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-216783</v>
      </c>
      <c r="D1222" s="1">
        <f>BILANCA!E245</f>
        <v>-10894.25</v>
      </c>
      <c r="E1222" s="1">
        <v>0</v>
      </c>
      <c r="F1222" s="1">
        <v>0</v>
      </c>
      <c r="G1222" s="2">
        <f t="shared" si="22"/>
        <v>-57018.588499999998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216783</v>
      </c>
      <c r="D1227" s="1">
        <f>BILANCA!E250</f>
        <v>10894.25</v>
      </c>
      <c r="E1227" s="1">
        <v>0</v>
      </c>
      <c r="F1227" s="1">
        <v>0</v>
      </c>
      <c r="G1227" s="2">
        <f t="shared" si="22"/>
        <v>58211.445999999996</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216783</v>
      </c>
      <c r="D1228" s="1">
        <f>BILANCA!E251</f>
        <v>10894.25</v>
      </c>
      <c r="E1228" s="1">
        <v>0</v>
      </c>
      <c r="F1228" s="1">
        <v>0</v>
      </c>
      <c r="G1228" s="2">
        <f t="shared" si="22"/>
        <v>58450.017500000002</v>
      </c>
      <c r="H1228" s="2">
        <f t="shared" si="23"/>
        <v>0.25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22411</v>
      </c>
      <c r="D1232" s="1">
        <f>BILANCA!E255</f>
        <v>22274</v>
      </c>
      <c r="E1232" s="1">
        <v>0</v>
      </c>
      <c r="F1232" s="1">
        <v>0</v>
      </c>
      <c r="G1232" s="2">
        <f t="shared" si="22"/>
        <v>16672.790999999997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386591</v>
      </c>
      <c r="D1236" s="1">
        <f>BILANCA!E259</f>
        <v>386591.47</v>
      </c>
      <c r="E1236" s="1">
        <v>0</v>
      </c>
      <c r="F1236" s="1">
        <v>0</v>
      </c>
      <c r="G1236" s="2">
        <f t="shared" si="22"/>
        <v>293422.80682</v>
      </c>
      <c r="H1236" s="2">
        <f t="shared" si="23"/>
        <v>0.46999999997206032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386591</v>
      </c>
      <c r="D1237" s="1">
        <f>BILANCA!E260</f>
        <v>386591.47</v>
      </c>
      <c r="E1237" s="1">
        <v>0</v>
      </c>
      <c r="F1237" s="1">
        <v>0</v>
      </c>
      <c r="G1237" s="2">
        <f t="shared" si="22"/>
        <v>294582.58075999998</v>
      </c>
      <c r="H1237" s="2">
        <f t="shared" si="23"/>
        <v>0.46999999997206032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22411</v>
      </c>
      <c r="D1240" s="1">
        <f>BILANCA!E264</f>
        <v>21506</v>
      </c>
      <c r="E1240" s="1">
        <v>0</v>
      </c>
      <c r="F1240" s="1">
        <v>0</v>
      </c>
      <c r="G1240" s="2">
        <f t="shared" si="22"/>
        <v>16813.711000000003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35965.57</v>
      </c>
      <c r="E1241" s="1">
        <v>0</v>
      </c>
      <c r="F1241" s="1">
        <v>0</v>
      </c>
      <c r="G1241" s="2">
        <f t="shared" si="22"/>
        <v>18558.234120000001</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35266</v>
      </c>
      <c r="D1244" s="1">
        <f>BILANCA!E268</f>
        <v>28078.77</v>
      </c>
      <c r="E1244" s="1">
        <v>0</v>
      </c>
      <c r="F1244" s="1">
        <v>0</v>
      </c>
      <c r="G1244" s="2">
        <f t="shared" si="24"/>
        <v>23861.54394</v>
      </c>
      <c r="H1244" s="2">
        <f t="shared" si="23"/>
        <v>0.22999999999956344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187039</v>
      </c>
      <c r="D1263" s="1">
        <f>BILANCA!E287</f>
        <v>0</v>
      </c>
      <c r="E1263" s="1">
        <v>0</v>
      </c>
      <c r="F1263" s="1">
        <v>0</v>
      </c>
      <c r="G1263" s="2">
        <f t="shared" si="24"/>
        <v>52370.920000000006</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64892</v>
      </c>
      <c r="D1264" s="1">
        <f>BILANCA!E288</f>
        <v>74170.59</v>
      </c>
      <c r="E1264" s="1">
        <v>0</v>
      </c>
      <c r="F1264" s="1">
        <v>0</v>
      </c>
      <c r="G1264" s="2">
        <f t="shared" si="24"/>
        <v>59918.523580000001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9502866</v>
      </c>
      <c r="D1408" s="1">
        <f>'RAS-funkcijski'!E114</f>
        <v>10323562.27</v>
      </c>
      <c r="E1408" s="1">
        <v>0</v>
      </c>
      <c r="F1408" s="1">
        <v>0</v>
      </c>
      <c r="G1408" s="2">
        <f t="shared" si="24"/>
        <v>3316498.9594000001</v>
      </c>
      <c r="H1408" s="2">
        <f t="shared" si="27"/>
        <v>0.26999999955296516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9212989</v>
      </c>
      <c r="D1409" s="1">
        <f>'RAS-funkcijski'!E115</f>
        <v>9959277.25</v>
      </c>
      <c r="E1409" s="1">
        <v>0</v>
      </c>
      <c r="F1409" s="1">
        <v>0</v>
      </c>
      <c r="G1409" s="2">
        <f t="shared" si="24"/>
        <v>3233601.3285000003</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9212989</v>
      </c>
      <c r="D1411" s="1">
        <f>'RAS-funkcijski'!E117</f>
        <v>9959277.25</v>
      </c>
      <c r="E1411" s="1">
        <v>0</v>
      </c>
      <c r="F1411" s="1">
        <v>0</v>
      </c>
      <c r="G1411" s="2">
        <f t="shared" si="24"/>
        <v>3291864.4155000001</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289877</v>
      </c>
      <c r="D1420" s="1">
        <f>'RAS-funkcijski'!E126</f>
        <v>364285.02</v>
      </c>
      <c r="E1420" s="1">
        <v>0</v>
      </c>
      <c r="F1420" s="1">
        <v>0</v>
      </c>
      <c r="G1420" s="2">
        <f t="shared" si="24"/>
        <v>124250.53888000001</v>
      </c>
      <c r="H1420" s="2">
        <f t="shared" si="27"/>
        <v>2.0000000018626451E-2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9502866</v>
      </c>
      <c r="D1435" s="13">
        <f>'RAS-funkcijski'!E141</f>
        <v>10323562.27</v>
      </c>
      <c r="E1435" s="13">
        <v>0</v>
      </c>
      <c r="F1435" s="13">
        <v>0</v>
      </c>
      <c r="G1435" s="14">
        <f t="shared" si="24"/>
        <v>4130548.7039800002</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2301.38</v>
      </c>
      <c r="E1436" s="6">
        <v>0</v>
      </c>
      <c r="F1436" s="6">
        <v>0</v>
      </c>
      <c r="G1436" s="7">
        <f t="shared" si="24"/>
        <v>4.60276</v>
      </c>
      <c r="H1436" s="7">
        <f t="shared" si="27"/>
        <v>0.38000000000010914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2301.38</v>
      </c>
      <c r="E1453" s="1">
        <v>0</v>
      </c>
      <c r="F1453" s="1">
        <v>0</v>
      </c>
      <c r="G1453" s="2">
        <f t="shared" si="24"/>
        <v>82.849679999999992</v>
      </c>
      <c r="H1453" s="2">
        <f t="shared" si="27"/>
        <v>0.38000000000010914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2301.38</v>
      </c>
      <c r="E1454" s="1">
        <v>0</v>
      </c>
      <c r="F1454" s="1">
        <v>0</v>
      </c>
      <c r="G1454" s="2">
        <f t="shared" si="24"/>
        <v>87.452439999999996</v>
      </c>
      <c r="H1454" s="2">
        <f t="shared" si="27"/>
        <v>0.38000000000010914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2301.38</v>
      </c>
      <c r="E1456" s="1">
        <v>0</v>
      </c>
      <c r="F1456" s="1">
        <v>0</v>
      </c>
      <c r="G1456" s="2">
        <f t="shared" si="24"/>
        <v>96.657960000000017</v>
      </c>
      <c r="H1456" s="2">
        <f t="shared" si="27"/>
        <v>0.38000000000010914</v>
      </c>
      <c r="I1456" s="10">
        <f t="shared" si="30"/>
        <v>36.730024800010554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252048.19</v>
      </c>
      <c r="D1480" s="6"/>
      <c r="E1480" s="6">
        <v>0</v>
      </c>
      <c r="F1480" s="6">
        <v>0</v>
      </c>
      <c r="G1480" s="7">
        <f t="shared" ref="G1480:G1580" si="34">B1480/1000*C1480</f>
        <v>252.04819000000001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10352938.749999998</v>
      </c>
      <c r="D1481" s="1">
        <v>0</v>
      </c>
      <c r="E1481" s="1">
        <v>0</v>
      </c>
      <c r="F1481" s="1">
        <v>0</v>
      </c>
      <c r="G1481" s="2">
        <f t="shared" si="34"/>
        <v>20705.877499999995</v>
      </c>
      <c r="H1481" s="2">
        <f t="shared" si="35"/>
        <v>0.25000000186264515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9893703.5599999987</v>
      </c>
      <c r="D1483" s="1">
        <v>0</v>
      </c>
      <c r="E1483" s="1">
        <v>0</v>
      </c>
      <c r="F1483" s="1">
        <v>0</v>
      </c>
      <c r="G1483" s="2">
        <f t="shared" si="34"/>
        <v>39574.814239999992</v>
      </c>
      <c r="H1483" s="2">
        <f t="shared" si="35"/>
        <v>0.44000000134110451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8558798.2899999991</v>
      </c>
      <c r="D1484" s="1">
        <v>0</v>
      </c>
      <c r="E1484" s="1">
        <v>0</v>
      </c>
      <c r="F1484" s="1">
        <v>0</v>
      </c>
      <c r="G1484" s="2">
        <f t="shared" si="34"/>
        <v>42793.991449999994</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1326083.29</v>
      </c>
      <c r="D1485" s="1">
        <v>0</v>
      </c>
      <c r="E1485" s="1">
        <v>0</v>
      </c>
      <c r="F1485" s="1">
        <v>0</v>
      </c>
      <c r="G1485" s="2">
        <f t="shared" si="34"/>
        <v>7956.4997400000002</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8821.98</v>
      </c>
      <c r="D1486" s="1">
        <v>0</v>
      </c>
      <c r="E1486" s="1">
        <v>0</v>
      </c>
      <c r="F1486" s="1">
        <v>0</v>
      </c>
      <c r="G1486" s="2">
        <f t="shared" si="34"/>
        <v>61.753859999999996</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459235.19</v>
      </c>
      <c r="D1492" s="1">
        <v>0</v>
      </c>
      <c r="E1492" s="1">
        <v>0</v>
      </c>
      <c r="F1492" s="1">
        <v>0</v>
      </c>
      <c r="G1492" s="2">
        <f t="shared" si="34"/>
        <v>5970.0574699999997</v>
      </c>
      <c r="H1492" s="2">
        <f t="shared" si="35"/>
        <v>0.19000000000232831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10530816.349999998</v>
      </c>
      <c r="D1499" s="1">
        <v>0</v>
      </c>
      <c r="E1499" s="1">
        <v>0</v>
      </c>
      <c r="F1499" s="1">
        <v>0</v>
      </c>
      <c r="G1499" s="2">
        <f t="shared" si="34"/>
        <v>210616.32699999996</v>
      </c>
      <c r="H1499" s="2">
        <f t="shared" si="35"/>
        <v>0.34999999776482582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157600.94</v>
      </c>
      <c r="D1500" s="1">
        <v>0</v>
      </c>
      <c r="E1500" s="1">
        <v>0</v>
      </c>
      <c r="F1500" s="1">
        <v>0</v>
      </c>
      <c r="G1500" s="2">
        <f t="shared" si="34"/>
        <v>3309.6197400000001</v>
      </c>
      <c r="H1500" s="2">
        <f t="shared" si="35"/>
        <v>5.9999999997671694E-2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9913980.2199999988</v>
      </c>
      <c r="D1501" s="1">
        <v>0</v>
      </c>
      <c r="E1501" s="1">
        <v>0</v>
      </c>
      <c r="F1501" s="1">
        <v>0</v>
      </c>
      <c r="G1501" s="2">
        <f t="shared" si="34"/>
        <v>218107.56483999995</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8558862.0299999993</v>
      </c>
      <c r="D1502" s="1">
        <v>0</v>
      </c>
      <c r="E1502" s="1">
        <v>0</v>
      </c>
      <c r="F1502" s="1">
        <v>0</v>
      </c>
      <c r="G1502" s="2">
        <f t="shared" si="34"/>
        <v>196853.82668999999</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1346178.21</v>
      </c>
      <c r="D1503" s="1">
        <v>0</v>
      </c>
      <c r="E1503" s="1">
        <v>0</v>
      </c>
      <c r="F1503" s="1">
        <v>0</v>
      </c>
      <c r="G1503" s="2">
        <f t="shared" si="34"/>
        <v>32308.277040000001</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8821.98</v>
      </c>
      <c r="D1504" s="1">
        <v>0</v>
      </c>
      <c r="E1504" s="1">
        <v>0</v>
      </c>
      <c r="F1504" s="1">
        <v>0</v>
      </c>
      <c r="G1504" s="2">
        <f t="shared" si="34"/>
        <v>220.54949999999999</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v>
      </c>
      <c r="D1509" s="1">
        <v>0</v>
      </c>
      <c r="E1509" s="1">
        <v>0</v>
      </c>
      <c r="F1509" s="1">
        <v>0</v>
      </c>
      <c r="G1509" s="2">
        <f t="shared" si="34"/>
        <v>3.54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459235.19</v>
      </c>
      <c r="D1510" s="1">
        <v>0</v>
      </c>
      <c r="E1510" s="1">
        <v>0</v>
      </c>
      <c r="F1510" s="1">
        <v>0</v>
      </c>
      <c r="G1510" s="2">
        <f t="shared" si="34"/>
        <v>14236.29089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74170.589999999851</v>
      </c>
      <c r="D1517" s="1">
        <v>0</v>
      </c>
      <c r="E1517" s="1">
        <v>0</v>
      </c>
      <c r="F1517" s="1">
        <v>0</v>
      </c>
      <c r="G1517" s="2">
        <f t="shared" si="34"/>
        <v>2818.4824199999944</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74170.59</v>
      </c>
      <c r="D1576" s="1">
        <v>0</v>
      </c>
      <c r="E1576" s="1">
        <v>0</v>
      </c>
      <c r="F1576" s="1">
        <v>0</v>
      </c>
      <c r="G1576" s="2">
        <f t="shared" si="34"/>
        <v>7194.5472300000001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28078.77</v>
      </c>
      <c r="D1577" s="1">
        <v>0</v>
      </c>
      <c r="E1577" s="1">
        <v>0</v>
      </c>
      <c r="F1577" s="1">
        <v>0</v>
      </c>
      <c r="G1577" s="2">
        <f t="shared" si="34"/>
        <v>2751.7194600000003</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46091.82</v>
      </c>
      <c r="D1578" s="1">
        <v>0</v>
      </c>
      <c r="E1578" s="1">
        <v>0</v>
      </c>
      <c r="F1578" s="1">
        <v>0</v>
      </c>
      <c r="G1578" s="2">
        <f t="shared" si="34"/>
        <v>4563.0901800000001</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8385</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9348134</v>
      </c>
      <c r="I16" s="172">
        <f>'PR-RAS'!E6</f>
        <v>10529450.08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9300052</v>
      </c>
      <c r="I17" s="172">
        <f>'PR-RAS'!E151</f>
        <v>9950266.0099999998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216783</v>
      </c>
      <c r="I19" s="173">
        <f>'PR-RAS'!E646</f>
        <v>10894.249999999476</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15188384</v>
      </c>
      <c r="I20" s="175">
        <f>BILANCA!E7</f>
        <v>15153697.379999997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57677</v>
      </c>
      <c r="I21" s="177">
        <f>BILANCA!E68</f>
        <v>85550.34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252049</v>
      </c>
      <c r="I22" s="177">
        <f>BILANCA!E176</f>
        <v>74170.59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14994012</v>
      </c>
      <c r="I23" s="179">
        <f>BILANCA!E237</f>
        <v>15165077.130000001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9502866</v>
      </c>
      <c r="I27" s="177">
        <f>'RAS-funkcijski'!E114</f>
        <v>10323562.27</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9502866</v>
      </c>
      <c r="I28" s="181">
        <f>'RAS-funkcijski'!E141</f>
        <v>10323562.27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2301.38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2301.38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252048.19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74170.589999999851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74170.59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0" zoomScaleNormal="100" workbookViewId="0">
      <selection activeCell="E646" sqref="E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9348134</v>
      </c>
      <c r="E6" s="53">
        <f>E7+E44+E50+E82+E106+E124+E133+E139</f>
        <v>10529450.08</v>
      </c>
      <c r="F6" s="54">
        <f t="shared" ref="F6:F131" si="0">IF(D6&lt;&gt;0,IF(E6/D6&gt;=100,"&gt;&gt;100",E6/D6*100),"-")</f>
        <v>112.63691855508276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8580380</v>
      </c>
      <c r="E50" s="53">
        <f>E51+E54+E59+E62+E65+E68+E71+E74+E77</f>
        <v>9412943.540000001</v>
      </c>
      <c r="F50" s="54">
        <f t="shared" si="0"/>
        <v>109.7031080208569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8259488</v>
      </c>
      <c r="E68" s="53">
        <f t="shared" si="15"/>
        <v>8927951.540000001</v>
      </c>
      <c r="F68" s="54">
        <f t="shared" si="0"/>
        <v>108.093280600444</v>
      </c>
    </row>
    <row r="69" spans="1:6" ht="12.75" customHeight="1" x14ac:dyDescent="0.2">
      <c r="A69" s="55" t="s">
        <v>181</v>
      </c>
      <c r="B69" s="87" t="s">
        <v>182</v>
      </c>
      <c r="C69" s="52" t="s">
        <v>181</v>
      </c>
      <c r="D69" s="244">
        <v>7874342</v>
      </c>
      <c r="E69" s="244">
        <v>8762810.8900000006</v>
      </c>
      <c r="F69" s="54">
        <f t="shared" si="0"/>
        <v>111.28308739955671</v>
      </c>
    </row>
    <row r="70" spans="1:6" ht="24" x14ac:dyDescent="0.2">
      <c r="A70" s="55" t="s">
        <v>183</v>
      </c>
      <c r="B70" s="87" t="s">
        <v>184</v>
      </c>
      <c r="C70" s="52" t="s">
        <v>183</v>
      </c>
      <c r="D70" s="244">
        <v>385146</v>
      </c>
      <c r="E70" s="244">
        <v>165140.65</v>
      </c>
      <c r="F70" s="54">
        <f t="shared" si="0"/>
        <v>42.87741531782752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320892</v>
      </c>
      <c r="E77" s="53">
        <f t="shared" si="18"/>
        <v>484992</v>
      </c>
      <c r="F77" s="54">
        <f t="shared" si="0"/>
        <v>151.13870087132119</v>
      </c>
    </row>
    <row r="78" spans="1:6" ht="12.75" customHeight="1" x14ac:dyDescent="0.2">
      <c r="A78" s="55">
        <v>6391</v>
      </c>
      <c r="B78" s="87" t="s">
        <v>199</v>
      </c>
      <c r="C78" s="52" t="s">
        <v>200</v>
      </c>
      <c r="D78" s="244">
        <v>5583</v>
      </c>
      <c r="E78" s="244">
        <v>840</v>
      </c>
      <c r="F78" s="54">
        <f t="shared" si="0"/>
        <v>15.045674368619022</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315309</v>
      </c>
      <c r="E80" s="244">
        <v>484152</v>
      </c>
      <c r="F80" s="54">
        <f t="shared" si="0"/>
        <v>153.54842392700493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0.44</v>
      </c>
      <c r="F82" s="54">
        <f t="shared" si="0"/>
        <v>44</v>
      </c>
    </row>
    <row r="83" spans="1:6" ht="12.75" customHeight="1" x14ac:dyDescent="0.2">
      <c r="A83" s="55">
        <v>641</v>
      </c>
      <c r="B83" s="87" t="s">
        <v>209</v>
      </c>
      <c r="C83" s="52" t="s">
        <v>210</v>
      </c>
      <c r="D83" s="53">
        <f t="shared" ref="D83:E83" si="20">SUM(D84:D90)</f>
        <v>1</v>
      </c>
      <c r="E83" s="53">
        <f t="shared" si="20"/>
        <v>0.44</v>
      </c>
      <c r="F83" s="54">
        <f t="shared" si="0"/>
        <v>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0.44</v>
      </c>
      <c r="F85" s="54">
        <f t="shared" si="0"/>
        <v>44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172592</v>
      </c>
      <c r="E106" s="53">
        <f t="shared" si="23"/>
        <v>266612</v>
      </c>
      <c r="F106" s="54">
        <f t="shared" si="0"/>
        <v>154.47529433577455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172592</v>
      </c>
      <c r="E112" s="53">
        <f t="shared" si="25"/>
        <v>266612</v>
      </c>
      <c r="F112" s="54">
        <f t="shared" si="0"/>
        <v>154.47529433577455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172592</v>
      </c>
      <c r="E117" s="244">
        <v>266612</v>
      </c>
      <c r="F117" s="54">
        <f t="shared" si="0"/>
        <v>154.47529433577455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4040</v>
      </c>
      <c r="E124" s="53">
        <f t="shared" si="27"/>
        <v>21626</v>
      </c>
      <c r="F124" s="54">
        <f t="shared" si="0"/>
        <v>535.29702970297035</v>
      </c>
    </row>
    <row r="125" spans="1:6" ht="12.75" customHeight="1" x14ac:dyDescent="0.2">
      <c r="A125" s="55">
        <v>661</v>
      </c>
      <c r="B125" s="88" t="s">
        <v>293</v>
      </c>
      <c r="C125" s="52" t="s">
        <v>294</v>
      </c>
      <c r="D125" s="53">
        <f t="shared" ref="D125:E125" si="28">SUM(D126:D127)</f>
        <v>3440</v>
      </c>
      <c r="E125" s="53">
        <f t="shared" si="28"/>
        <v>5530</v>
      </c>
      <c r="F125" s="54">
        <f t="shared" si="0"/>
        <v>160.75581395348837</v>
      </c>
    </row>
    <row r="126" spans="1:6" ht="12.75" customHeight="1" x14ac:dyDescent="0.2">
      <c r="A126" s="55">
        <v>6614</v>
      </c>
      <c r="B126" s="88" t="s">
        <v>295</v>
      </c>
      <c r="C126" s="52" t="s">
        <v>296</v>
      </c>
      <c r="D126" s="244">
        <v>1376</v>
      </c>
      <c r="E126" s="244">
        <v>3586</v>
      </c>
      <c r="F126" s="54">
        <f t="shared" si="0"/>
        <v>260.61046511627904</v>
      </c>
    </row>
    <row r="127" spans="1:6" ht="12.75" customHeight="1" x14ac:dyDescent="0.2">
      <c r="A127" s="55">
        <v>6615</v>
      </c>
      <c r="B127" s="88" t="s">
        <v>297</v>
      </c>
      <c r="C127" s="52" t="s">
        <v>298</v>
      </c>
      <c r="D127" s="244">
        <v>2064</v>
      </c>
      <c r="E127" s="244">
        <v>1944</v>
      </c>
      <c r="F127" s="54">
        <f t="shared" si="0"/>
        <v>94.186046511627907</v>
      </c>
    </row>
    <row r="128" spans="1:6" ht="24" x14ac:dyDescent="0.2">
      <c r="A128" s="55">
        <v>663</v>
      </c>
      <c r="B128" s="233" t="s">
        <v>299</v>
      </c>
      <c r="C128" s="52" t="s">
        <v>300</v>
      </c>
      <c r="D128" s="53">
        <f t="shared" ref="D128:E128" si="29">SUM(D129:D132)</f>
        <v>600</v>
      </c>
      <c r="E128" s="53">
        <f t="shared" si="29"/>
        <v>16096</v>
      </c>
      <c r="F128" s="54">
        <f t="shared" si="0"/>
        <v>2682.666666666667</v>
      </c>
    </row>
    <row r="129" spans="1:6" ht="12.75" customHeight="1" x14ac:dyDescent="0.2">
      <c r="A129" s="55">
        <v>6631</v>
      </c>
      <c r="B129" s="88" t="s">
        <v>301</v>
      </c>
      <c r="C129" s="52" t="s">
        <v>302</v>
      </c>
      <c r="D129" s="244">
        <v>600</v>
      </c>
      <c r="E129" s="244">
        <v>10900</v>
      </c>
      <c r="F129" s="54">
        <f t="shared" si="0"/>
        <v>1816.6666666666667</v>
      </c>
    </row>
    <row r="130" spans="1:6" ht="12.75" customHeight="1" x14ac:dyDescent="0.2">
      <c r="A130" s="55">
        <v>6632</v>
      </c>
      <c r="B130" s="234" t="s">
        <v>303</v>
      </c>
      <c r="C130" s="52" t="s">
        <v>304</v>
      </c>
      <c r="D130" s="244">
        <v>0</v>
      </c>
      <c r="E130" s="244">
        <v>5196</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591121</v>
      </c>
      <c r="E133" s="53">
        <f t="shared" si="30"/>
        <v>828268.09999999986</v>
      </c>
      <c r="F133" s="54">
        <f t="shared" ref="F133:F223" si="31">IF(D133&lt;&gt;0,IF(E133/D133&gt;=100,"&gt;&gt;100",E133/D133*100),"-")</f>
        <v>140.1181991504277</v>
      </c>
    </row>
    <row r="134" spans="1:6" ht="24" x14ac:dyDescent="0.2">
      <c r="A134" s="55">
        <v>671</v>
      </c>
      <c r="B134" s="234" t="s">
        <v>311</v>
      </c>
      <c r="C134" s="52" t="s">
        <v>312</v>
      </c>
      <c r="D134" s="53">
        <f t="shared" ref="D134:E134" si="32">SUM(D135:D137)</f>
        <v>591121</v>
      </c>
      <c r="E134" s="53">
        <f t="shared" si="32"/>
        <v>828268.09999999986</v>
      </c>
      <c r="F134" s="54">
        <f t="shared" si="31"/>
        <v>140.1181991504277</v>
      </c>
    </row>
    <row r="135" spans="1:6" ht="12.75" customHeight="1" x14ac:dyDescent="0.2">
      <c r="A135" s="55">
        <v>6711</v>
      </c>
      <c r="B135" s="87" t="s">
        <v>313</v>
      </c>
      <c r="C135" s="52" t="s">
        <v>314</v>
      </c>
      <c r="D135" s="244">
        <v>535888</v>
      </c>
      <c r="E135" s="244">
        <v>548394.18999999994</v>
      </c>
      <c r="F135" s="54">
        <f t="shared" si="31"/>
        <v>102.33373204848772</v>
      </c>
    </row>
    <row r="136" spans="1:6" ht="24" x14ac:dyDescent="0.2">
      <c r="A136" s="55">
        <v>6712</v>
      </c>
      <c r="B136" s="234" t="s">
        <v>315</v>
      </c>
      <c r="C136" s="52" t="s">
        <v>316</v>
      </c>
      <c r="D136" s="244">
        <v>55233</v>
      </c>
      <c r="E136" s="244">
        <v>279873.90999999997</v>
      </c>
      <c r="F136" s="54">
        <f t="shared" si="31"/>
        <v>506.71502543769122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9300052</v>
      </c>
      <c r="E151" s="53">
        <f t="shared" si="35"/>
        <v>9950266.0099999998</v>
      </c>
      <c r="F151" s="54">
        <f t="shared" si="31"/>
        <v>106.99150940231301</v>
      </c>
    </row>
    <row r="152" spans="1:6" ht="12.75" customHeight="1" x14ac:dyDescent="0.2">
      <c r="A152" s="55">
        <v>31</v>
      </c>
      <c r="B152" s="87" t="s">
        <v>346</v>
      </c>
      <c r="C152" s="52" t="s">
        <v>35</v>
      </c>
      <c r="D152" s="53">
        <f t="shared" ref="D152:E152" si="36">D153+D158+D159</f>
        <v>8010529</v>
      </c>
      <c r="E152" s="53">
        <f t="shared" si="36"/>
        <v>8513916.0199999996</v>
      </c>
      <c r="F152" s="54">
        <f t="shared" si="31"/>
        <v>106.28406713214571</v>
      </c>
    </row>
    <row r="153" spans="1:6" ht="12.75" customHeight="1" x14ac:dyDescent="0.2">
      <c r="A153" s="55">
        <v>311</v>
      </c>
      <c r="B153" s="87" t="s">
        <v>347</v>
      </c>
      <c r="C153" s="52" t="s">
        <v>348</v>
      </c>
      <c r="D153" s="53">
        <f t="shared" ref="D153:E153" si="37">SUM(D154:D157)</f>
        <v>6660209</v>
      </c>
      <c r="E153" s="53">
        <f t="shared" si="37"/>
        <v>7070352.9299999997</v>
      </c>
      <c r="F153" s="54">
        <f t="shared" si="31"/>
        <v>106.15812401682889</v>
      </c>
    </row>
    <row r="154" spans="1:6" ht="12.75" customHeight="1" x14ac:dyDescent="0.2">
      <c r="A154" s="55">
        <v>3111</v>
      </c>
      <c r="B154" s="87" t="s">
        <v>349</v>
      </c>
      <c r="C154" s="52" t="s">
        <v>350</v>
      </c>
      <c r="D154" s="244">
        <v>6515504</v>
      </c>
      <c r="E154" s="244">
        <v>6829830.8899999997</v>
      </c>
      <c r="F154" s="54">
        <f t="shared" si="31"/>
        <v>104.82429125973984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30615</v>
      </c>
      <c r="E156" s="244">
        <v>102160.37</v>
      </c>
      <c r="F156" s="54">
        <f t="shared" si="31"/>
        <v>333.69384288747341</v>
      </c>
    </row>
    <row r="157" spans="1:6" ht="12.75" customHeight="1" x14ac:dyDescent="0.2">
      <c r="A157" s="55">
        <v>3114</v>
      </c>
      <c r="B157" s="87" t="s">
        <v>355</v>
      </c>
      <c r="C157" s="52" t="s">
        <v>356</v>
      </c>
      <c r="D157" s="244">
        <v>114090</v>
      </c>
      <c r="E157" s="244">
        <v>138361.67000000001</v>
      </c>
      <c r="F157" s="54">
        <f t="shared" si="31"/>
        <v>121.2741432202647</v>
      </c>
    </row>
    <row r="158" spans="1:6" ht="12.75" customHeight="1" x14ac:dyDescent="0.2">
      <c r="A158" s="55">
        <v>312</v>
      </c>
      <c r="B158" s="87" t="s">
        <v>357</v>
      </c>
      <c r="C158" s="52" t="s">
        <v>358</v>
      </c>
      <c r="D158" s="244">
        <v>297371</v>
      </c>
      <c r="E158" s="244">
        <v>313083.96000000002</v>
      </c>
      <c r="F158" s="54">
        <f t="shared" si="31"/>
        <v>105.28395842230749</v>
      </c>
    </row>
    <row r="159" spans="1:6" ht="12.75" customHeight="1" x14ac:dyDescent="0.2">
      <c r="A159" s="55">
        <v>313</v>
      </c>
      <c r="B159" s="87" t="s">
        <v>359</v>
      </c>
      <c r="C159" s="52" t="s">
        <v>360</v>
      </c>
      <c r="D159" s="53">
        <f t="shared" ref="D159:E159" si="38">SUM(D160:D162)</f>
        <v>1052949</v>
      </c>
      <c r="E159" s="53">
        <f t="shared" si="38"/>
        <v>1130479.1299999999</v>
      </c>
      <c r="F159" s="54">
        <f t="shared" si="31"/>
        <v>107.36314199453155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1052949</v>
      </c>
      <c r="E161" s="244">
        <v>1130479.1299999999</v>
      </c>
      <c r="F161" s="54">
        <f t="shared" si="31"/>
        <v>107.36314199453155</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1226514</v>
      </c>
      <c r="E163" s="53">
        <f t="shared" si="39"/>
        <v>1347696.82</v>
      </c>
      <c r="F163" s="54">
        <f t="shared" si="31"/>
        <v>109.8802639024096</v>
      </c>
    </row>
    <row r="164" spans="1:6" ht="12.75" customHeight="1" x14ac:dyDescent="0.2">
      <c r="A164" s="55">
        <v>321</v>
      </c>
      <c r="B164" s="87" t="s">
        <v>368</v>
      </c>
      <c r="C164" s="52" t="s">
        <v>369</v>
      </c>
      <c r="D164" s="53">
        <f t="shared" ref="D164:E164" si="40">SUM(D165:D168)</f>
        <v>252852</v>
      </c>
      <c r="E164" s="53">
        <f t="shared" si="40"/>
        <v>376408.01999999996</v>
      </c>
      <c r="F164" s="54">
        <f t="shared" si="31"/>
        <v>148.86495657538796</v>
      </c>
    </row>
    <row r="165" spans="1:6" ht="12.75" customHeight="1" x14ac:dyDescent="0.2">
      <c r="A165" s="55">
        <v>3211</v>
      </c>
      <c r="B165" s="87" t="s">
        <v>370</v>
      </c>
      <c r="C165" s="52" t="s">
        <v>371</v>
      </c>
      <c r="D165" s="244">
        <v>2866</v>
      </c>
      <c r="E165" s="244">
        <v>25659.599999999999</v>
      </c>
      <c r="F165" s="54">
        <f t="shared" si="31"/>
        <v>895.3105373342637</v>
      </c>
    </row>
    <row r="166" spans="1:6" ht="12.75" customHeight="1" x14ac:dyDescent="0.2">
      <c r="A166" s="55">
        <v>3212</v>
      </c>
      <c r="B166" s="87" t="s">
        <v>372</v>
      </c>
      <c r="C166" s="52" t="s">
        <v>373</v>
      </c>
      <c r="D166" s="244">
        <v>248886</v>
      </c>
      <c r="E166" s="244">
        <v>347998.42</v>
      </c>
      <c r="F166" s="54">
        <f t="shared" si="31"/>
        <v>139.82241668876514</v>
      </c>
    </row>
    <row r="167" spans="1:6" ht="12.75" customHeight="1" x14ac:dyDescent="0.2">
      <c r="A167" s="55">
        <v>3213</v>
      </c>
      <c r="B167" s="87" t="s">
        <v>374</v>
      </c>
      <c r="C167" s="52" t="s">
        <v>375</v>
      </c>
      <c r="D167" s="244">
        <v>1100</v>
      </c>
      <c r="E167" s="244">
        <v>2750</v>
      </c>
      <c r="F167" s="54">
        <f t="shared" si="31"/>
        <v>250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627850</v>
      </c>
      <c r="E169" s="53">
        <f t="shared" si="41"/>
        <v>725653.31</v>
      </c>
      <c r="F169" s="54">
        <f t="shared" si="31"/>
        <v>115.57749621724935</v>
      </c>
    </row>
    <row r="170" spans="1:6" ht="12.75" customHeight="1" x14ac:dyDescent="0.2">
      <c r="A170" s="55">
        <v>3221</v>
      </c>
      <c r="B170" s="87" t="s">
        <v>380</v>
      </c>
      <c r="C170" s="52" t="s">
        <v>381</v>
      </c>
      <c r="D170" s="244">
        <v>53772</v>
      </c>
      <c r="E170" s="244">
        <v>65742.02</v>
      </c>
      <c r="F170" s="54">
        <f t="shared" si="31"/>
        <v>122.26069329762703</v>
      </c>
    </row>
    <row r="171" spans="1:6" ht="12.75" customHeight="1" x14ac:dyDescent="0.2">
      <c r="A171" s="55">
        <v>3222</v>
      </c>
      <c r="B171" s="87" t="s">
        <v>382</v>
      </c>
      <c r="C171" s="52" t="s">
        <v>383</v>
      </c>
      <c r="D171" s="244">
        <v>292246</v>
      </c>
      <c r="E171" s="244">
        <v>350454.3</v>
      </c>
      <c r="F171" s="54">
        <f t="shared" si="31"/>
        <v>119.91756944491969</v>
      </c>
    </row>
    <row r="172" spans="1:6" ht="12.75" customHeight="1" x14ac:dyDescent="0.2">
      <c r="A172" s="55">
        <v>3223</v>
      </c>
      <c r="B172" s="87" t="s">
        <v>384</v>
      </c>
      <c r="C172" s="52" t="s">
        <v>385</v>
      </c>
      <c r="D172" s="244">
        <v>230960</v>
      </c>
      <c r="E172" s="244">
        <v>247022.23</v>
      </c>
      <c r="F172" s="54">
        <f t="shared" si="31"/>
        <v>106.95455057152753</v>
      </c>
    </row>
    <row r="173" spans="1:6" ht="12.75" customHeight="1" x14ac:dyDescent="0.2">
      <c r="A173" s="55">
        <v>3224</v>
      </c>
      <c r="B173" s="87" t="s">
        <v>386</v>
      </c>
      <c r="C173" s="52" t="s">
        <v>387</v>
      </c>
      <c r="D173" s="244">
        <v>22601</v>
      </c>
      <c r="E173" s="244">
        <v>44558.9</v>
      </c>
      <c r="F173" s="54">
        <f t="shared" si="31"/>
        <v>197.15455068359807</v>
      </c>
    </row>
    <row r="174" spans="1:6" ht="12.75" customHeight="1" x14ac:dyDescent="0.2">
      <c r="A174" s="55">
        <v>3225</v>
      </c>
      <c r="B174" s="87" t="s">
        <v>388</v>
      </c>
      <c r="C174" s="52" t="s">
        <v>389</v>
      </c>
      <c r="D174" s="244">
        <v>27719</v>
      </c>
      <c r="E174" s="244">
        <v>16767.080000000002</v>
      </c>
      <c r="F174" s="54">
        <f t="shared" si="31"/>
        <v>60.489483747609953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552</v>
      </c>
      <c r="E176" s="244">
        <v>1108.78</v>
      </c>
      <c r="F176" s="54">
        <f t="shared" si="31"/>
        <v>200.8659420289855</v>
      </c>
    </row>
    <row r="177" spans="1:6" ht="12.75" customHeight="1" x14ac:dyDescent="0.2">
      <c r="A177" s="55">
        <v>323</v>
      </c>
      <c r="B177" s="87" t="s">
        <v>394</v>
      </c>
      <c r="C177" s="52" t="s">
        <v>395</v>
      </c>
      <c r="D177" s="53">
        <f t="shared" ref="D177:E177" si="42">SUM(D178:D186)</f>
        <v>286134</v>
      </c>
      <c r="E177" s="53">
        <f t="shared" si="42"/>
        <v>172505.73</v>
      </c>
      <c r="F177" s="54">
        <f t="shared" si="31"/>
        <v>60.288441779026613</v>
      </c>
    </row>
    <row r="178" spans="1:6" ht="12.75" customHeight="1" x14ac:dyDescent="0.2">
      <c r="A178" s="55">
        <v>3231</v>
      </c>
      <c r="B178" s="87" t="s">
        <v>396</v>
      </c>
      <c r="C178" s="52" t="s">
        <v>397</v>
      </c>
      <c r="D178" s="244">
        <v>22160</v>
      </c>
      <c r="E178" s="244">
        <v>22844.52</v>
      </c>
      <c r="F178" s="54">
        <f t="shared" si="31"/>
        <v>103.08898916967509</v>
      </c>
    </row>
    <row r="179" spans="1:6" ht="12.75" customHeight="1" x14ac:dyDescent="0.2">
      <c r="A179" s="55">
        <v>3232</v>
      </c>
      <c r="B179" s="87" t="s">
        <v>398</v>
      </c>
      <c r="C179" s="52" t="s">
        <v>399</v>
      </c>
      <c r="D179" s="244">
        <v>51299</v>
      </c>
      <c r="E179" s="244">
        <v>39541.21</v>
      </c>
      <c r="F179" s="54">
        <f t="shared" si="31"/>
        <v>77.07988459814031</v>
      </c>
    </row>
    <row r="180" spans="1:6" ht="12.75" customHeight="1" x14ac:dyDescent="0.2">
      <c r="A180" s="55">
        <v>3233</v>
      </c>
      <c r="B180" s="87" t="s">
        <v>400</v>
      </c>
      <c r="C180" s="52" t="s">
        <v>401</v>
      </c>
      <c r="D180" s="244">
        <v>7518</v>
      </c>
      <c r="E180" s="244">
        <v>961.11</v>
      </c>
      <c r="F180" s="54">
        <f t="shared" si="31"/>
        <v>12.784118116520352</v>
      </c>
    </row>
    <row r="181" spans="1:6" ht="12.75" customHeight="1" x14ac:dyDescent="0.2">
      <c r="A181" s="55">
        <v>3234</v>
      </c>
      <c r="B181" s="87" t="s">
        <v>402</v>
      </c>
      <c r="C181" s="52" t="s">
        <v>403</v>
      </c>
      <c r="D181" s="244">
        <v>40558</v>
      </c>
      <c r="E181" s="244">
        <v>40069.39</v>
      </c>
      <c r="F181" s="54">
        <f t="shared" si="31"/>
        <v>98.795280832388187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51207</v>
      </c>
      <c r="E183" s="244">
        <v>34452.080000000002</v>
      </c>
      <c r="F183" s="54">
        <f t="shared" si="31"/>
        <v>67.280020309723284</v>
      </c>
    </row>
    <row r="184" spans="1:6" ht="12.75" customHeight="1" x14ac:dyDescent="0.2">
      <c r="A184" s="55">
        <v>3237</v>
      </c>
      <c r="B184" s="87" t="s">
        <v>408</v>
      </c>
      <c r="C184" s="52" t="s">
        <v>409</v>
      </c>
      <c r="D184" s="244">
        <v>92073</v>
      </c>
      <c r="E184" s="244">
        <v>14057.13</v>
      </c>
      <c r="F184" s="54">
        <f t="shared" si="31"/>
        <v>15.267374800430092</v>
      </c>
    </row>
    <row r="185" spans="1:6" ht="12.75" customHeight="1" x14ac:dyDescent="0.2">
      <c r="A185" s="55">
        <v>3238</v>
      </c>
      <c r="B185" s="87" t="s">
        <v>410</v>
      </c>
      <c r="C185" s="52" t="s">
        <v>411</v>
      </c>
      <c r="D185" s="244">
        <v>14907</v>
      </c>
      <c r="E185" s="244">
        <v>15597.5</v>
      </c>
      <c r="F185" s="54">
        <f t="shared" si="31"/>
        <v>104.63205205608104</v>
      </c>
    </row>
    <row r="186" spans="1:6" ht="12.75" customHeight="1" x14ac:dyDescent="0.2">
      <c r="A186" s="55">
        <v>3239</v>
      </c>
      <c r="B186" s="87" t="s">
        <v>412</v>
      </c>
      <c r="C186" s="52" t="s">
        <v>413</v>
      </c>
      <c r="D186" s="244">
        <v>6412</v>
      </c>
      <c r="E186" s="244">
        <v>4982.79</v>
      </c>
      <c r="F186" s="54">
        <f t="shared" si="31"/>
        <v>77.710386774797257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59678</v>
      </c>
      <c r="E188" s="53">
        <f t="shared" si="43"/>
        <v>73129.760000000009</v>
      </c>
      <c r="F188" s="54">
        <f t="shared" si="31"/>
        <v>122.54056771339523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2210</v>
      </c>
      <c r="E190" s="244">
        <v>4632.17</v>
      </c>
      <c r="F190" s="54">
        <f t="shared" si="31"/>
        <v>209.60045248868778</v>
      </c>
    </row>
    <row r="191" spans="1:6" ht="12.75" customHeight="1" x14ac:dyDescent="0.2">
      <c r="A191" s="55">
        <v>3293</v>
      </c>
      <c r="B191" s="87" t="s">
        <v>422</v>
      </c>
      <c r="C191" s="52" t="s">
        <v>423</v>
      </c>
      <c r="D191" s="244">
        <v>0</v>
      </c>
      <c r="E191" s="244">
        <v>3119.01</v>
      </c>
      <c r="F191" s="54" t="str">
        <f t="shared" si="31"/>
        <v>-</v>
      </c>
    </row>
    <row r="192" spans="1:6" ht="12.75" customHeight="1" x14ac:dyDescent="0.2">
      <c r="A192" s="55">
        <v>3294</v>
      </c>
      <c r="B192" s="87" t="s">
        <v>424</v>
      </c>
      <c r="C192" s="52" t="s">
        <v>425</v>
      </c>
      <c r="D192" s="244">
        <v>400</v>
      </c>
      <c r="E192" s="244">
        <v>505</v>
      </c>
      <c r="F192" s="54">
        <f t="shared" si="31"/>
        <v>126.25</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36743</v>
      </c>
      <c r="E195" s="244">
        <v>42548.58</v>
      </c>
      <c r="F195" s="54">
        <f t="shared" si="31"/>
        <v>115.80050621887163</v>
      </c>
    </row>
    <row r="196" spans="1:6" ht="12.75" customHeight="1" x14ac:dyDescent="0.2">
      <c r="A196" s="55">
        <v>34</v>
      </c>
      <c r="B196" s="234" t="s">
        <v>432</v>
      </c>
      <c r="C196" s="52" t="s">
        <v>433</v>
      </c>
      <c r="D196" s="53">
        <f t="shared" ref="D196:E196" si="44">D197+D202+D210</f>
        <v>63009</v>
      </c>
      <c r="E196" s="53">
        <f t="shared" si="44"/>
        <v>8821.98</v>
      </c>
      <c r="F196" s="54">
        <f t="shared" si="31"/>
        <v>14.001142693900871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63009</v>
      </c>
      <c r="E210" s="53">
        <f t="shared" si="47"/>
        <v>8821.98</v>
      </c>
      <c r="F210" s="54">
        <f t="shared" si="31"/>
        <v>14.001142693900871</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63009</v>
      </c>
      <c r="E213" s="244">
        <v>8821.98</v>
      </c>
      <c r="F213" s="54">
        <f t="shared" si="31"/>
        <v>14.001142693900871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892.26</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892.26</v>
      </c>
      <c r="F247" s="54" t="str">
        <f t="shared" si="61"/>
        <v>-</v>
      </c>
    </row>
    <row r="248" spans="1:6" ht="12.75" customHeight="1" x14ac:dyDescent="0.2">
      <c r="A248" s="55" t="s">
        <v>536</v>
      </c>
      <c r="B248" s="87" t="s">
        <v>199</v>
      </c>
      <c r="C248" s="52" t="s">
        <v>536</v>
      </c>
      <c r="D248" s="244">
        <v>0</v>
      </c>
      <c r="E248" s="244">
        <v>892.26</v>
      </c>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78938.929999999993</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78938.929999999993</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0</v>
      </c>
      <c r="E261" s="244">
        <v>78938.929999999993</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9300052</v>
      </c>
      <c r="E289" s="53">
        <f t="shared" si="79"/>
        <v>9950266.0099999998</v>
      </c>
      <c r="F289" s="54">
        <f t="shared" si="76"/>
        <v>106.99150940231301</v>
      </c>
    </row>
    <row r="290" spans="1:6" ht="12.75" customHeight="1" x14ac:dyDescent="0.2">
      <c r="A290" s="55" t="s">
        <v>605</v>
      </c>
      <c r="B290" s="87" t="s">
        <v>616</v>
      </c>
      <c r="C290" s="52" t="s">
        <v>617</v>
      </c>
      <c r="D290" s="53">
        <f>IF(D6&gt;=D289,D6-D289,0)</f>
        <v>48082</v>
      </c>
      <c r="E290" s="53">
        <f>IF(E6&gt;=E289,E6-E289,0)</f>
        <v>579184.0700000003</v>
      </c>
      <c r="F290" s="54">
        <f t="shared" si="76"/>
        <v>1204.5756624100502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62051</v>
      </c>
      <c r="E293" s="244">
        <v>216782.06</v>
      </c>
      <c r="F293" s="54">
        <f t="shared" si="76"/>
        <v>349.36110618684626</v>
      </c>
    </row>
    <row r="294" spans="1:6" ht="12.75" customHeight="1" x14ac:dyDescent="0.2">
      <c r="A294" s="55">
        <v>96</v>
      </c>
      <c r="B294" s="87" t="s">
        <v>624</v>
      </c>
      <c r="C294" s="52" t="s">
        <v>625</v>
      </c>
      <c r="D294" s="244">
        <v>22411</v>
      </c>
      <c r="E294" s="244">
        <v>22274</v>
      </c>
      <c r="F294" s="54">
        <f t="shared" si="76"/>
        <v>99.388693052518846</v>
      </c>
    </row>
    <row r="295" spans="1:6" ht="24" x14ac:dyDescent="0.2">
      <c r="A295" s="55">
        <v>9661</v>
      </c>
      <c r="B295" s="87" t="s">
        <v>626</v>
      </c>
      <c r="C295" s="52" t="s">
        <v>627</v>
      </c>
      <c r="D295" s="244">
        <v>0</v>
      </c>
      <c r="E295" s="244">
        <v>768</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202814</v>
      </c>
      <c r="E350" s="53">
        <f t="shared" si="95"/>
        <v>373296.26</v>
      </c>
      <c r="F350" s="54">
        <f t="shared" si="81"/>
        <v>184.05842791917721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152834</v>
      </c>
      <c r="E363" s="53">
        <f t="shared" si="99"/>
        <v>123422.35</v>
      </c>
      <c r="F363" s="54">
        <f t="shared" si="81"/>
        <v>80.755820040043446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4809</v>
      </c>
      <c r="E369" s="53">
        <f t="shared" si="101"/>
        <v>30000</v>
      </c>
      <c r="F369" s="54">
        <f t="shared" si="81"/>
        <v>623.83031815346226</v>
      </c>
    </row>
    <row r="370" spans="1:6" ht="12.75" customHeight="1" x14ac:dyDescent="0.2">
      <c r="A370" s="55">
        <v>4221</v>
      </c>
      <c r="B370" s="87" t="s">
        <v>671</v>
      </c>
      <c r="C370" s="52" t="s">
        <v>763</v>
      </c>
      <c r="D370" s="244">
        <v>1490</v>
      </c>
      <c r="E370" s="244">
        <v>28001</v>
      </c>
      <c r="F370" s="54">
        <f t="shared" si="81"/>
        <v>1879.2617449664431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3319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0</v>
      </c>
      <c r="E376" s="244">
        <v>1999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148025</v>
      </c>
      <c r="E383" s="53">
        <f t="shared" si="103"/>
        <v>93422.35</v>
      </c>
      <c r="F383" s="54">
        <f t="shared" si="81"/>
        <v>63.112548555987168</v>
      </c>
    </row>
    <row r="384" spans="1:6" ht="12.75" customHeight="1" x14ac:dyDescent="0.2">
      <c r="A384" s="55">
        <v>4241</v>
      </c>
      <c r="B384" s="87" t="s">
        <v>780</v>
      </c>
      <c r="C384" s="52" t="s">
        <v>781</v>
      </c>
      <c r="D384" s="244">
        <v>148025</v>
      </c>
      <c r="E384" s="244">
        <v>93422.35</v>
      </c>
      <c r="F384" s="54">
        <f t="shared" si="81"/>
        <v>63.112548555987168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49980</v>
      </c>
      <c r="E402" s="53">
        <f t="shared" si="109"/>
        <v>249873.91</v>
      </c>
      <c r="F402" s="54">
        <f t="shared" si="81"/>
        <v>499.94779911964781</v>
      </c>
    </row>
    <row r="403" spans="1:6" ht="12.75" customHeight="1" x14ac:dyDescent="0.2">
      <c r="A403" s="55">
        <v>451</v>
      </c>
      <c r="B403" s="87" t="s">
        <v>808</v>
      </c>
      <c r="C403" s="52" t="s">
        <v>809</v>
      </c>
      <c r="D403" s="244">
        <v>49980</v>
      </c>
      <c r="E403" s="244">
        <v>249873.91</v>
      </c>
      <c r="F403" s="54">
        <f t="shared" si="81"/>
        <v>499.94779911964781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202814</v>
      </c>
      <c r="E408" s="53">
        <f t="shared" si="111"/>
        <v>373296.26</v>
      </c>
      <c r="F408" s="54">
        <f t="shared" si="81"/>
        <v>184.05842791917721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9348134</v>
      </c>
      <c r="E412" s="53">
        <f>E6+E298</f>
        <v>10529450.08</v>
      </c>
      <c r="F412" s="54">
        <f t="shared" si="81"/>
        <v>112.63691855508276</v>
      </c>
    </row>
    <row r="413" spans="1:6" ht="12.75" customHeight="1" x14ac:dyDescent="0.2">
      <c r="A413" s="55" t="s">
        <v>605</v>
      </c>
      <c r="B413" s="87" t="s">
        <v>828</v>
      </c>
      <c r="C413" s="52" t="s">
        <v>829</v>
      </c>
      <c r="D413" s="53">
        <f t="shared" ref="D413:E413" si="112">D289+D350</f>
        <v>9502866</v>
      </c>
      <c r="E413" s="53">
        <f t="shared" si="112"/>
        <v>10323562.27</v>
      </c>
      <c r="F413" s="54">
        <f t="shared" si="81"/>
        <v>108.63630266911055</v>
      </c>
    </row>
    <row r="414" spans="1:6" ht="12.75" customHeight="1" x14ac:dyDescent="0.2">
      <c r="A414" s="55" t="s">
        <v>605</v>
      </c>
      <c r="B414" s="87" t="s">
        <v>830</v>
      </c>
      <c r="C414" s="52" t="s">
        <v>831</v>
      </c>
      <c r="D414" s="53">
        <f t="shared" ref="D414:E414" si="113">IF(D412&gt;=D413,D412-D413,0)</f>
        <v>0</v>
      </c>
      <c r="E414" s="53">
        <f t="shared" si="113"/>
        <v>205887.81000000052</v>
      </c>
      <c r="F414" s="54" t="str">
        <f t="shared" si="81"/>
        <v>-</v>
      </c>
    </row>
    <row r="415" spans="1:6" ht="12.75" customHeight="1" x14ac:dyDescent="0.2">
      <c r="A415" s="55" t="s">
        <v>605</v>
      </c>
      <c r="B415" s="87" t="s">
        <v>832</v>
      </c>
      <c r="C415" s="52" t="s">
        <v>833</v>
      </c>
      <c r="D415" s="53">
        <f t="shared" ref="D415:E415" si="114">IF(D413&gt;=D412,D413-D412,0)</f>
        <v>154732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62051</v>
      </c>
      <c r="E417" s="53">
        <f t="shared" si="116"/>
        <v>216782.06</v>
      </c>
      <c r="F417" s="54">
        <f t="shared" si="81"/>
        <v>349.36110618684626</v>
      </c>
    </row>
    <row r="418" spans="1:6" ht="12.75" customHeight="1" x14ac:dyDescent="0.2">
      <c r="A418" s="57" t="s">
        <v>839</v>
      </c>
      <c r="B418" s="235" t="s">
        <v>840</v>
      </c>
      <c r="C418" s="58" t="s">
        <v>841</v>
      </c>
      <c r="D418" s="64">
        <f t="shared" ref="D418:E418" si="117">D294+D411</f>
        <v>22411</v>
      </c>
      <c r="E418" s="64">
        <f t="shared" si="117"/>
        <v>22274</v>
      </c>
      <c r="F418" s="59">
        <f t="shared" si="81"/>
        <v>99.388693052518846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9348134</v>
      </c>
      <c r="E639" s="53">
        <f t="shared" si="180"/>
        <v>10529450.08</v>
      </c>
      <c r="F639" s="54">
        <f t="shared" si="119"/>
        <v>112.63691855508276</v>
      </c>
    </row>
    <row r="640" spans="1:6" ht="12.75" customHeight="1" x14ac:dyDescent="0.2">
      <c r="A640" s="55" t="s">
        <v>605</v>
      </c>
      <c r="B640" s="87" t="s">
        <v>1274</v>
      </c>
      <c r="C640" s="52" t="s">
        <v>1275</v>
      </c>
      <c r="D640" s="53">
        <f t="shared" ref="D640:E640" si="181">D413+D528</f>
        <v>9502866</v>
      </c>
      <c r="E640" s="53">
        <f t="shared" si="181"/>
        <v>10323562.27</v>
      </c>
      <c r="F640" s="54">
        <f t="shared" si="119"/>
        <v>108.63630266911055</v>
      </c>
    </row>
    <row r="641" spans="1:6" ht="12.75" customHeight="1" x14ac:dyDescent="0.2">
      <c r="A641" s="55" t="s">
        <v>605</v>
      </c>
      <c r="B641" s="87" t="s">
        <v>1276</v>
      </c>
      <c r="C641" s="52" t="s">
        <v>1277</v>
      </c>
      <c r="D641" s="53">
        <f t="shared" ref="D641:E641" si="182">IF(D639&gt;=D640,D639-D640,0)</f>
        <v>0</v>
      </c>
      <c r="E641" s="53">
        <f t="shared" si="182"/>
        <v>205887.81000000052</v>
      </c>
      <c r="F641" s="54" t="str">
        <f t="shared" si="119"/>
        <v>-</v>
      </c>
    </row>
    <row r="642" spans="1:6" ht="12.75" customHeight="1" x14ac:dyDescent="0.2">
      <c r="A642" s="55" t="s">
        <v>605</v>
      </c>
      <c r="B642" s="87" t="s">
        <v>1278</v>
      </c>
      <c r="C642" s="52" t="s">
        <v>1279</v>
      </c>
      <c r="D642" s="53">
        <f t="shared" ref="D642:E642" si="183">IF(D640&gt;=D639,D640-D639,0)</f>
        <v>154732</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62051</v>
      </c>
      <c r="E644" s="53">
        <f t="shared" si="185"/>
        <v>216782.06</v>
      </c>
      <c r="F644" s="54">
        <f t="shared" si="119"/>
        <v>349.36110618684626</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216783</v>
      </c>
      <c r="E646" s="53">
        <f t="shared" si="187"/>
        <v>10894.249999999476</v>
      </c>
      <c r="F646" s="54">
        <f t="shared" si="119"/>
        <v>5.0254171221910742</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598335</v>
      </c>
      <c r="E650" s="244">
        <v>698328.51</v>
      </c>
      <c r="F650" s="54">
        <f t="shared" si="188"/>
        <v>116.71196069091729</v>
      </c>
    </row>
    <row r="651" spans="1:6" ht="12.75" customHeight="1" x14ac:dyDescent="0.2">
      <c r="A651" s="55" t="s">
        <v>1295</v>
      </c>
      <c r="B651" s="87" t="s">
        <v>1296</v>
      </c>
      <c r="C651" s="52" t="s">
        <v>1295</v>
      </c>
      <c r="D651" s="244">
        <v>598335</v>
      </c>
      <c r="E651" s="244">
        <v>698328.51</v>
      </c>
      <c r="F651" s="54">
        <f t="shared" si="188"/>
        <v>116.71196069091729</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72</v>
      </c>
      <c r="E654" s="264">
        <v>71</v>
      </c>
      <c r="F654" s="54">
        <f t="shared" si="188"/>
        <v>98.611111111111114</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59</v>
      </c>
      <c r="E656" s="264">
        <v>59</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7844162</v>
      </c>
      <c r="E675" s="244">
        <v>8733343.2799999993</v>
      </c>
      <c r="F675" s="54">
        <f t="shared" si="188"/>
        <v>111.33558026975984</v>
      </c>
    </row>
    <row r="676" spans="1:6" ht="24" x14ac:dyDescent="0.2">
      <c r="A676" s="55">
        <v>63613</v>
      </c>
      <c r="B676" s="234" t="s">
        <v>1346</v>
      </c>
      <c r="C676" s="52" t="s">
        <v>1347</v>
      </c>
      <c r="D676" s="244">
        <v>30180</v>
      </c>
      <c r="E676" s="244">
        <v>29467.61</v>
      </c>
      <c r="F676" s="54">
        <f t="shared" si="188"/>
        <v>97.639529489728289</v>
      </c>
    </row>
    <row r="677" spans="1:6" ht="24" x14ac:dyDescent="0.2">
      <c r="A677" s="55">
        <v>63622</v>
      </c>
      <c r="B677" s="234" t="s">
        <v>1348</v>
      </c>
      <c r="C677" s="52" t="s">
        <v>1349</v>
      </c>
      <c r="D677" s="244">
        <v>385146</v>
      </c>
      <c r="E677" s="244">
        <v>165140.65</v>
      </c>
      <c r="F677" s="54">
        <f t="shared" si="188"/>
        <v>42.87741531782752</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172592</v>
      </c>
      <c r="E710" s="244">
        <v>247117</v>
      </c>
      <c r="F710" s="54">
        <f t="shared" si="188"/>
        <v>143.17986928710485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30887</v>
      </c>
      <c r="E716" s="244">
        <v>29524.55</v>
      </c>
      <c r="F716" s="54">
        <f t="shared" si="188"/>
        <v>95.588920905235213</v>
      </c>
    </row>
    <row r="717" spans="1:6" ht="12.75" customHeight="1" x14ac:dyDescent="0.2">
      <c r="A717" s="55">
        <v>31215</v>
      </c>
      <c r="B717" s="87" t="s">
        <v>1410</v>
      </c>
      <c r="C717" s="52" t="s">
        <v>1411</v>
      </c>
      <c r="D717" s="244">
        <v>10999</v>
      </c>
      <c r="E717" s="244">
        <v>4003.58</v>
      </c>
      <c r="F717" s="54">
        <f t="shared" si="188"/>
        <v>36.399490862805713</v>
      </c>
    </row>
    <row r="718" spans="1:6" ht="12.75" customHeight="1" x14ac:dyDescent="0.2">
      <c r="A718" s="55">
        <v>32121</v>
      </c>
      <c r="B718" s="87" t="s">
        <v>1412</v>
      </c>
      <c r="C718" s="52" t="s">
        <v>1413</v>
      </c>
      <c r="D718" s="244">
        <v>248886</v>
      </c>
      <c r="E718" s="244">
        <v>347998.42</v>
      </c>
      <c r="F718" s="54">
        <f t="shared" si="188"/>
        <v>139.82241668876514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15500</v>
      </c>
      <c r="E720" s="244">
        <v>2992.68</v>
      </c>
      <c r="F720" s="54">
        <f t="shared" si="188"/>
        <v>19.307612903225806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1620</v>
      </c>
      <c r="E722" s="244">
        <v>810</v>
      </c>
      <c r="F722" s="54">
        <f t="shared" si="188"/>
        <v>50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0</v>
      </c>
      <c r="E828" s="244">
        <v>78938.929999999993</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D19" sqref="D1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15246061</v>
      </c>
      <c r="E6" s="231">
        <f t="shared" si="0"/>
        <v>15239247.719999997</v>
      </c>
      <c r="F6" s="232">
        <f t="shared" ref="F6:F260" si="1">IF(D6&gt;0,IF(E6/D6&gt;=100,"&gt;&gt;100",E6/D6*100),"-")</f>
        <v>99.955311211203977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15188384</v>
      </c>
      <c r="E7" s="106">
        <f t="shared" si="2"/>
        <v>15153697.379999997</v>
      </c>
      <c r="F7" s="95">
        <f t="shared" si="1"/>
        <v>99.77162402530773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893764</v>
      </c>
      <c r="E8" s="106">
        <f>E9+E10-E11</f>
        <v>893764.11</v>
      </c>
      <c r="F8" s="95">
        <f t="shared" si="1"/>
        <v>100.0000123074995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893764</v>
      </c>
      <c r="E9" s="249">
        <v>893764.11</v>
      </c>
      <c r="F9" s="95">
        <f t="shared" si="1"/>
        <v>100.0000123074995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14294620</v>
      </c>
      <c r="E12" s="106">
        <f t="shared" si="3"/>
        <v>14259933.269999998</v>
      </c>
      <c r="F12" s="95">
        <f t="shared" si="1"/>
        <v>99.757344161649613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14163465</v>
      </c>
      <c r="E13" s="106">
        <f t="shared" si="4"/>
        <v>14134829.499999998</v>
      </c>
      <c r="F13" s="95">
        <f t="shared" si="1"/>
        <v>99.797821366452339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22218451</v>
      </c>
      <c r="E15" s="249">
        <v>22468324.399999999</v>
      </c>
      <c r="F15" s="95">
        <f t="shared" si="1"/>
        <v>101.12462115383289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8054986</v>
      </c>
      <c r="E18" s="249">
        <v>8333494.9000000004</v>
      </c>
      <c r="F18" s="95">
        <f t="shared" si="1"/>
        <v>103.45759632605196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102533</v>
      </c>
      <c r="E19" s="106">
        <f t="shared" si="5"/>
        <v>85432.329999999842</v>
      </c>
      <c r="F19" s="95">
        <f t="shared" si="1"/>
        <v>83.321789082539127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1514657</v>
      </c>
      <c r="E20" s="249">
        <v>1508846.27</v>
      </c>
      <c r="F20" s="95">
        <f t="shared" si="1"/>
        <v>99.616366609734087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14913</v>
      </c>
      <c r="E21" s="249">
        <v>11998.91</v>
      </c>
      <c r="F21" s="95">
        <f t="shared" si="1"/>
        <v>80.459397840810027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19161</v>
      </c>
      <c r="E22" s="249">
        <v>19161.009999999998</v>
      </c>
      <c r="F22" s="95">
        <f t="shared" si="1"/>
        <v>100.00005218934294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1028</v>
      </c>
      <c r="E24" s="249">
        <v>1027.7</v>
      </c>
      <c r="F24" s="95">
        <f t="shared" si="1"/>
        <v>99.97081712062257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46398</v>
      </c>
      <c r="E25" s="249">
        <v>46398.21</v>
      </c>
      <c r="F25" s="95">
        <f t="shared" si="1"/>
        <v>100.00045260571578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278383</v>
      </c>
      <c r="E26" s="249">
        <v>280381.89</v>
      </c>
      <c r="F26" s="95">
        <f t="shared" si="1"/>
        <v>100.71803594328676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1772007</v>
      </c>
      <c r="E28" s="249">
        <v>1782381.66</v>
      </c>
      <c r="F28" s="95">
        <f t="shared" si="1"/>
        <v>100.58547511381161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272679</v>
      </c>
      <c r="E30" s="249">
        <v>272678.99</v>
      </c>
      <c r="F30" s="95">
        <f t="shared" si="1"/>
        <v>99.999996332684219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272679</v>
      </c>
      <c r="E34" s="249">
        <v>272678.99</v>
      </c>
      <c r="F34" s="95">
        <f t="shared" si="1"/>
        <v>99.999996332684219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28580</v>
      </c>
      <c r="E35" s="106">
        <f t="shared" si="7"/>
        <v>39650.680000000051</v>
      </c>
      <c r="F35" s="95">
        <f t="shared" si="1"/>
        <v>138.7357592722185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506052</v>
      </c>
      <c r="E36" s="249">
        <v>478064.9</v>
      </c>
      <c r="F36" s="95">
        <f t="shared" si="1"/>
        <v>94.469520918798864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477472</v>
      </c>
      <c r="E40" s="249">
        <v>438414.22</v>
      </c>
      <c r="F40" s="95">
        <f t="shared" si="1"/>
        <v>91.819880537497482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42</v>
      </c>
      <c r="E41" s="106">
        <f t="shared" si="8"/>
        <v>20.760000000000005</v>
      </c>
      <c r="F41" s="95">
        <f t="shared" si="1"/>
        <v>49.428571428571438</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104</v>
      </c>
      <c r="E42" s="249">
        <v>103.64</v>
      </c>
      <c r="F42" s="95">
        <f t="shared" si="1"/>
        <v>99.65384615384616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62</v>
      </c>
      <c r="E44" s="249">
        <v>82.88</v>
      </c>
      <c r="F44" s="95">
        <f t="shared" si="1"/>
        <v>133.67741935483869</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360253</v>
      </c>
      <c r="E54" s="249">
        <v>374780.85</v>
      </c>
      <c r="F54" s="95">
        <f t="shared" si="1"/>
        <v>104.03267981113274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360253</v>
      </c>
      <c r="E55" s="249">
        <v>374780.85</v>
      </c>
      <c r="F55" s="95">
        <f t="shared" si="1"/>
        <v>104.03267981113274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57677</v>
      </c>
      <c r="E68" s="106">
        <f t="shared" si="13"/>
        <v>85550.34</v>
      </c>
      <c r="F68" s="95">
        <f t="shared" si="1"/>
        <v>148.32661199438252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35266</v>
      </c>
      <c r="E78" s="106">
        <f>E79+SUM(E82:E84)-E85+E86</f>
        <v>28078.77</v>
      </c>
      <c r="F78" s="95">
        <f t="shared" si="1"/>
        <v>79.619945556626774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35266</v>
      </c>
      <c r="E86" s="249">
        <v>28078.77</v>
      </c>
      <c r="F86" s="95">
        <f t="shared" si="1"/>
        <v>79.619945556626774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22411</v>
      </c>
      <c r="E146" s="106">
        <f t="shared" si="26"/>
        <v>57471.57</v>
      </c>
      <c r="F146" s="95">
        <f t="shared" si="1"/>
        <v>256.44357681495694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22411</v>
      </c>
      <c r="E159" s="249">
        <v>21506</v>
      </c>
      <c r="F159" s="95">
        <f t="shared" si="1"/>
        <v>95.961804471018695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768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35197.57</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15246061</v>
      </c>
      <c r="E175" s="106">
        <f t="shared" si="30"/>
        <v>15239247.720000001</v>
      </c>
      <c r="F175" s="95">
        <f t="shared" si="1"/>
        <v>99.955311211204005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252049</v>
      </c>
      <c r="E176" s="106">
        <f t="shared" si="31"/>
        <v>74170.59</v>
      </c>
      <c r="F176" s="95">
        <f t="shared" si="1"/>
        <v>29.427051882768822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251931</v>
      </c>
      <c r="E177" s="106">
        <f t="shared" si="32"/>
        <v>74170.59</v>
      </c>
      <c r="F177" s="95">
        <f t="shared" si="1"/>
        <v>29.440834990533123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64</v>
      </c>
      <c r="E178" s="249">
        <v>0</v>
      </c>
      <c r="F178" s="95">
        <f t="shared" si="1"/>
        <v>0</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66187</v>
      </c>
      <c r="E179" s="249">
        <v>46091.82</v>
      </c>
      <c r="F179" s="95">
        <f t="shared" si="1"/>
        <v>69.6387810295073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185680</v>
      </c>
      <c r="E188" s="249">
        <v>28078.77</v>
      </c>
      <c r="F188" s="95">
        <f t="shared" si="1"/>
        <v>15.122129470056011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118</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118</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14994012</v>
      </c>
      <c r="E237" s="106">
        <f t="shared" si="41"/>
        <v>15165077.130000001</v>
      </c>
      <c r="F237" s="95">
        <f t="shared" si="1"/>
        <v>101.14088964314556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15188384</v>
      </c>
      <c r="E238" s="106">
        <f t="shared" si="42"/>
        <v>15153697.380000001</v>
      </c>
      <c r="F238" s="95">
        <f t="shared" si="1"/>
        <v>99.771624025307773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15188384</v>
      </c>
      <c r="E239" s="106">
        <f t="shared" si="43"/>
        <v>15153697.380000001</v>
      </c>
      <c r="F239" s="95">
        <f t="shared" si="1"/>
        <v>99.771624025307773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15009075</v>
      </c>
      <c r="E240" s="249">
        <v>14975342.24</v>
      </c>
      <c r="F240" s="95">
        <f t="shared" si="1"/>
        <v>99.775250906534879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179309</v>
      </c>
      <c r="E241" s="249">
        <v>178355.14</v>
      </c>
      <c r="F241" s="95">
        <f t="shared" si="1"/>
        <v>99.468035625651822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-216783</v>
      </c>
      <c r="E245" s="106">
        <f t="shared" si="45"/>
        <v>-10894.25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216783</v>
      </c>
      <c r="E250" s="106">
        <f t="shared" si="47"/>
        <v>10894.25</v>
      </c>
      <c r="F250" s="95">
        <f t="shared" si="1"/>
        <v>5.0254171221913158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216783</v>
      </c>
      <c r="E251" s="249">
        <v>10894.25</v>
      </c>
      <c r="F251" s="95">
        <f t="shared" si="1"/>
        <v>5.0254171221913158</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22411</v>
      </c>
      <c r="E255" s="249">
        <v>22274</v>
      </c>
      <c r="F255" s="95">
        <f t="shared" si="1"/>
        <v>99.388693052518846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386591</v>
      </c>
      <c r="E259" s="106">
        <f t="shared" si="49"/>
        <v>386591.47</v>
      </c>
      <c r="F259" s="95">
        <f t="shared" si="1"/>
        <v>100.00012157551521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386591</v>
      </c>
      <c r="E260" s="250">
        <v>386591.47</v>
      </c>
      <c r="F260" s="99">
        <f t="shared" si="1"/>
        <v>100.00012157551521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22411</v>
      </c>
      <c r="E264" s="249">
        <v>21506</v>
      </c>
      <c r="F264" s="95">
        <f t="shared" si="50"/>
        <v>95.961804471018695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35965.57</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35266</v>
      </c>
      <c r="E268" s="249">
        <v>28078.77</v>
      </c>
      <c r="F268" s="95">
        <f t="shared" si="50"/>
        <v>79.619945556626774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187039</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64892</v>
      </c>
      <c r="E288" s="249">
        <v>74170.59</v>
      </c>
      <c r="F288" s="95">
        <f t="shared" si="50"/>
        <v>114.29851137274241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1"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9502866</v>
      </c>
      <c r="E114" s="83">
        <f t="shared" si="22"/>
        <v>10323562.27</v>
      </c>
      <c r="F114" s="65">
        <f t="shared" si="1"/>
        <v>108.63630266911055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9212989</v>
      </c>
      <c r="E115" s="83">
        <f t="shared" si="23"/>
        <v>9959277.25</v>
      </c>
      <c r="F115" s="65">
        <f t="shared" si="1"/>
        <v>108.10039228311246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9212989</v>
      </c>
      <c r="E117" s="251">
        <v>9959277.25</v>
      </c>
      <c r="F117" s="65">
        <f t="shared" si="1"/>
        <v>108.10039228311246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289877</v>
      </c>
      <c r="E126" s="251">
        <v>364285.02</v>
      </c>
      <c r="F126" s="65">
        <f t="shared" si="1"/>
        <v>125.66882505338472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9502866</v>
      </c>
      <c r="E141" s="108">
        <f t="shared" si="28"/>
        <v>10323562.27</v>
      </c>
      <c r="F141" s="84">
        <f t="shared" si="1"/>
        <v>108.63630266911055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2301.38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2301.38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2301.38</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2301.38</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252048.19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10352938.749999998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9893703.5599999987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8558798.2899999991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1326083.29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8821.98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459235.19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10530816.349999998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157600.94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9913980.2199999988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8558862.0299999993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1346178.21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8821.98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118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459235.19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74170.589999999851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74170.59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28078.77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46091.82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8385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KP</cp:lastModifiedBy>
  <cp:lastPrinted>2023-01-30T13:17:59Z</cp:lastPrinted>
  <dcterms:created xsi:type="dcterms:W3CDTF">2022-04-01T05:14:30Z</dcterms:created>
  <dcterms:modified xsi:type="dcterms:W3CDTF">2023-01-30T13:45:17Z</dcterms:modified>
</cp:coreProperties>
</file>